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Форма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Диаграмма1" sheetId="17" r:id="rId17"/>
    <sheet name="Диаграмма2" sheetId="18" r:id="rId18"/>
  </sheets>
  <definedNames>
    <definedName name="_xlnm.Print_Titles" localSheetId="1">'1'!$14:$14</definedName>
    <definedName name="_xlnm.Print_Titles" localSheetId="10">'10'!$14:$14</definedName>
    <definedName name="_xlnm.Print_Titles" localSheetId="11">'11'!$14:$14</definedName>
    <definedName name="_xlnm.Print_Titles" localSheetId="12">'12'!$14:$14</definedName>
    <definedName name="_xlnm.Print_Titles" localSheetId="13">'13'!$14:$14</definedName>
    <definedName name="_xlnm.Print_Titles" localSheetId="14">'14'!$14:$14</definedName>
    <definedName name="_xlnm.Print_Titles" localSheetId="15">'15'!$14:$14</definedName>
    <definedName name="_xlnm.Print_Titles" localSheetId="2">'2'!$14:$14</definedName>
    <definedName name="_xlnm.Print_Titles" localSheetId="3">'3'!$14:$14</definedName>
    <definedName name="_xlnm.Print_Titles" localSheetId="4">'4'!$14:$14</definedName>
    <definedName name="_xlnm.Print_Titles" localSheetId="5">'5'!$14:$14</definedName>
    <definedName name="_xlnm.Print_Titles" localSheetId="6">'6'!$14:$14</definedName>
    <definedName name="_xlnm.Print_Titles" localSheetId="7">'7'!$14:$14</definedName>
    <definedName name="_xlnm.Print_Titles" localSheetId="8">'8'!$14:$14</definedName>
    <definedName name="_xlnm.Print_Titles" localSheetId="9">'9'!$14:$14</definedName>
    <definedName name="_xlnm.Print_Area" localSheetId="0">'Форма2'!$B$1:$AK$27</definedName>
    <definedName name="_xlfn_IFERROR">#N/A</definedName>
    <definedName name="_xlfn_SUMIFS">#N/A</definedName>
    <definedName name="_xlfn.IFERROR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1" authorId="0">
      <text>
        <r>
          <rPr>
            <sz val="10"/>
            <color indexed="8"/>
            <rFont val="Tahoma"/>
            <family val="2"/>
          </rPr>
          <t xml:space="preserve">Ниже в таблице выберите тип класса:
</t>
        </r>
        <r>
          <rPr>
            <b/>
            <sz val="10"/>
            <color indexed="8"/>
            <rFont val="Tahoma"/>
            <family val="2"/>
          </rPr>
          <t>общ</t>
        </r>
        <r>
          <rPr>
            <sz val="10"/>
            <color indexed="8"/>
            <rFont val="Tahoma"/>
            <family val="2"/>
          </rPr>
          <t xml:space="preserve"> - общеобразовательный класс
</t>
        </r>
        <r>
          <rPr>
            <b/>
            <sz val="10"/>
            <color indexed="8"/>
            <rFont val="Tahoma"/>
            <family val="2"/>
          </rPr>
          <t>про</t>
        </r>
        <r>
          <rPr>
            <sz val="10"/>
            <color indexed="8"/>
            <rFont val="Tahoma"/>
            <family val="2"/>
          </rPr>
          <t xml:space="preserve"> - профильный по предмету данной КДР;
</t>
        </r>
        <r>
          <rPr>
            <b/>
            <sz val="10"/>
            <color indexed="8"/>
            <rFont val="Tahoma"/>
            <family val="2"/>
          </rPr>
          <t>лиц</t>
        </r>
        <r>
          <rPr>
            <sz val="10"/>
            <color indexed="8"/>
            <rFont val="Tahoma"/>
            <family val="2"/>
          </rPr>
          <t xml:space="preserve"> - лицейский класс;
</t>
        </r>
        <r>
          <rPr>
            <b/>
            <sz val="10"/>
            <color indexed="8"/>
            <rFont val="Tahoma"/>
            <family val="2"/>
          </rPr>
          <t>лицпро</t>
        </r>
        <r>
          <rPr>
            <sz val="10"/>
            <color indexed="8"/>
            <rFont val="Tahoma"/>
            <family val="2"/>
          </rPr>
          <t xml:space="preserve"> - лицейский класс с профилем по предмету КДР;
</t>
        </r>
        <r>
          <rPr>
            <b/>
            <sz val="10"/>
            <color indexed="8"/>
            <rFont val="Tahoma"/>
            <family val="2"/>
          </rPr>
          <t>гим</t>
        </r>
        <r>
          <rPr>
            <sz val="10"/>
            <color indexed="8"/>
            <rFont val="Tahoma"/>
            <family val="2"/>
          </rPr>
          <t xml:space="preserve"> - гимназический класс;
</t>
        </r>
        <r>
          <rPr>
            <b/>
            <sz val="10"/>
            <color indexed="8"/>
            <rFont val="Tahoma"/>
            <family val="2"/>
          </rPr>
          <t>гимпро</t>
        </r>
        <r>
          <rPr>
            <sz val="10"/>
            <color indexed="8"/>
            <rFont val="Tahoma"/>
            <family val="2"/>
          </rPr>
          <t xml:space="preserve"> - гимназический класс с профилем по предмету КДР
</t>
        </r>
        <r>
          <rPr>
            <b/>
            <sz val="10"/>
            <color indexed="8"/>
            <rFont val="Tahoma"/>
            <family val="2"/>
          </rPr>
          <t>веч</t>
        </r>
        <r>
          <rPr>
            <sz val="10"/>
            <color indexed="8"/>
            <rFont val="Tahoma"/>
            <family val="2"/>
          </rPr>
          <t xml:space="preserve"> - вечерний класс 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K1" authorId="0">
      <text>
        <r>
          <rPr>
            <sz val="9"/>
            <color indexed="8"/>
            <rFont val="Tahoma"/>
            <family val="2"/>
          </rPr>
          <t>укажите класс с литерой (если есть), например, 11а</t>
        </r>
      </text>
    </comment>
    <comment ref="O1" authorId="0">
      <text>
        <r>
          <rPr>
            <sz val="9"/>
            <color indexed="8"/>
            <rFont val="Tahoma"/>
            <family val="2"/>
          </rPr>
          <t>укажите наименование образовательной организации, например, СОШ №3</t>
        </r>
      </text>
    </comment>
  </commentList>
</comments>
</file>

<file path=xl/sharedStrings.xml><?xml version="1.0" encoding="utf-8"?>
<sst xmlns="http://schemas.openxmlformats.org/spreadsheetml/2006/main" count="755" uniqueCount="161">
  <si>
    <t>Форма № 2 ( Все классы )</t>
  </si>
  <si>
    <t>Тип класса</t>
  </si>
  <si>
    <t>Анализ результатов КДР по географии (18.12.2018) обучающихся 11(12В) классов</t>
  </si>
  <si>
    <t>ФИО ответственного в ОО</t>
  </si>
  <si>
    <t>г.Анапа</t>
  </si>
  <si>
    <t>Название файла</t>
  </si>
  <si>
    <t>ВЫБЕРИТЕ РАЙОН</t>
  </si>
  <si>
    <t>Приморско-Ахтарский р-н</t>
  </si>
  <si>
    <t>Переименуйте этот файл так, как указано в следующей строке:</t>
  </si>
  <si>
    <t>Доверительный интервал для ОО</t>
  </si>
  <si>
    <t>г.Армавир</t>
  </si>
  <si>
    <t>общ</t>
  </si>
  <si>
    <t>Название ОО</t>
  </si>
  <si>
    <t>Введите название ОО в эту ячейку</t>
  </si>
  <si>
    <t>№  телефона</t>
  </si>
  <si>
    <t>г.Геленджик</t>
  </si>
  <si>
    <t>про</t>
  </si>
  <si>
    <t>Параллель (число)</t>
  </si>
  <si>
    <t>Итоги:</t>
  </si>
  <si>
    <t>Кол-во
обуч-ся в ОО</t>
  </si>
  <si>
    <t>Кол-во
выбр-х в
ОО</t>
  </si>
  <si>
    <t>Кол-во
пис-х в
ОО</t>
  </si>
  <si>
    <t>Процент обучающихся получивших баллы в ОО</t>
  </si>
  <si>
    <t>количество полученных оценок в ОО</t>
  </si>
  <si>
    <t>Средний балл ОО</t>
  </si>
  <si>
    <t>Среднеквадратический балл ОО</t>
  </si>
  <si>
    <t>Кол. ошибок в ОО (должно быть 0)</t>
  </si>
  <si>
    <t>процент полученных оценок в ОО</t>
  </si>
  <si>
    <t>левый конец</t>
  </si>
  <si>
    <t>правый конец</t>
  </si>
  <si>
    <t>г.Горячий Ключ</t>
  </si>
  <si>
    <t>лиц</t>
  </si>
  <si>
    <t>г.Краснодар</t>
  </si>
  <si>
    <t>лицпро</t>
  </si>
  <si>
    <t>Краткое название работы</t>
  </si>
  <si>
    <t>Количество обучающихся получивших баллы в ОО</t>
  </si>
  <si>
    <t>г.Новороссийск</t>
  </si>
  <si>
    <t>гим</t>
  </si>
  <si>
    <t>ГЕО</t>
  </si>
  <si>
    <t>г.Сочи</t>
  </si>
  <si>
    <t>гимпро</t>
  </si>
  <si>
    <t>Дата</t>
  </si>
  <si>
    <t>Набранный балл (по столбцам)</t>
  </si>
  <si>
    <t>нет</t>
  </si>
  <si>
    <t>Абинский р-н</t>
  </si>
  <si>
    <t>веч</t>
  </si>
  <si>
    <t>18122018</t>
  </si>
  <si>
    <t>№ задания</t>
  </si>
  <si>
    <t>Апшеронский р-н</t>
  </si>
  <si>
    <t>ОО (заполняется автоматически) НЕ ИСПРАВЛЯТЬ</t>
  </si>
  <si>
    <t>Класс с литерой</t>
  </si>
  <si>
    <t xml:space="preserve">Кол-во
обуч-ся в
классе </t>
  </si>
  <si>
    <r>
      <rPr>
        <b/>
        <sz val="10"/>
        <rFont val="Arial"/>
        <family val="2"/>
      </rPr>
      <t xml:space="preserve">Кол-во
</t>
    </r>
    <r>
      <rPr>
        <b/>
        <sz val="9"/>
        <rFont val="Arial"/>
        <family val="2"/>
      </rPr>
      <t>выбр-х</t>
    </r>
    <r>
      <rPr>
        <b/>
        <sz val="6"/>
        <rFont val="Arial"/>
        <family val="2"/>
      </rPr>
      <t xml:space="preserve"> </t>
    </r>
    <r>
      <rPr>
        <b/>
        <sz val="9"/>
        <rFont val="Arial"/>
        <family val="2"/>
      </rPr>
      <t xml:space="preserve">в
</t>
    </r>
    <r>
      <rPr>
        <b/>
        <sz val="10"/>
        <rFont val="Arial"/>
        <family val="2"/>
      </rPr>
      <t xml:space="preserve">классе </t>
    </r>
  </si>
  <si>
    <t xml:space="preserve">Кол-во 
пис-х в
классе </t>
  </si>
  <si>
    <r>
      <rPr>
        <b/>
        <u val="single"/>
        <sz val="10"/>
        <rFont val="Arial"/>
        <family val="2"/>
      </rPr>
      <t xml:space="preserve">Количество обучающихся </t>
    </r>
    <r>
      <rPr>
        <b/>
        <sz val="10"/>
        <rFont val="Arial"/>
        <family val="2"/>
      </rPr>
      <t>получивших баллы в классе</t>
    </r>
  </si>
  <si>
    <r>
      <rPr>
        <b/>
        <u val="single"/>
        <sz val="10"/>
        <rFont val="Arial"/>
        <family val="2"/>
      </rPr>
      <t>количество</t>
    </r>
    <r>
      <rPr>
        <b/>
        <sz val="10"/>
        <rFont val="Arial"/>
        <family val="2"/>
      </rPr>
      <t xml:space="preserve"> полученных оценок в классах</t>
    </r>
  </si>
  <si>
    <t>Средний балл класса</t>
  </si>
  <si>
    <t>Среднеквадратический балл</t>
  </si>
  <si>
    <t>Кол. ошибок</t>
  </si>
  <si>
    <t>процент оценок в ОО
  (где менее 6 классов)</t>
  </si>
  <si>
    <t>Белоглинский р-н</t>
  </si>
  <si>
    <t>1
1 б</t>
  </si>
  <si>
    <t>1
2 б</t>
  </si>
  <si>
    <t>3
1 б</t>
  </si>
  <si>
    <t>3
2 б</t>
  </si>
  <si>
    <t>4
1 б</t>
  </si>
  <si>
    <t>4
2 б</t>
  </si>
  <si>
    <t>8
1 б</t>
  </si>
  <si>
    <t>8
2 б</t>
  </si>
  <si>
    <t>9
1 б</t>
  </si>
  <si>
    <t>9
2 б</t>
  </si>
  <si>
    <t>10
1 б</t>
  </si>
  <si>
    <t>10
2 б</t>
  </si>
  <si>
    <r>
      <rPr>
        <b/>
        <sz val="12"/>
        <rFont val="Arial Cyr"/>
        <family val="0"/>
      </rPr>
      <t>х</t>
    </r>
    <r>
      <rPr>
        <b/>
        <vertAlign val="subscript"/>
        <sz val="12"/>
        <rFont val="Arial Cyr"/>
        <family val="0"/>
      </rPr>
      <t>ср</t>
    </r>
  </si>
  <si>
    <r>
      <rPr>
        <b/>
        <sz val="12"/>
        <rFont val="Arial Cyr"/>
        <family val="0"/>
      </rPr>
      <t>(х</t>
    </r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0"/>
      </rPr>
      <t>)</t>
    </r>
    <r>
      <rPr>
        <b/>
        <vertAlign val="subscript"/>
        <sz val="12"/>
        <rFont val="Arial Cyr"/>
        <family val="0"/>
      </rPr>
      <t>ср</t>
    </r>
  </si>
  <si>
    <t>Белореченский р-н</t>
  </si>
  <si>
    <t>О</t>
  </si>
  <si>
    <t>Брюховецкий р-н</t>
  </si>
  <si>
    <t>П</t>
  </si>
  <si>
    <t>Выселковский р-н</t>
  </si>
  <si>
    <t>Л</t>
  </si>
  <si>
    <t>Гулькевичский р-н</t>
  </si>
  <si>
    <t>ЛП</t>
  </si>
  <si>
    <t>Динской р-н</t>
  </si>
  <si>
    <t>Г</t>
  </si>
  <si>
    <t>Ейский р-н</t>
  </si>
  <si>
    <t>ГП</t>
  </si>
  <si>
    <t>Кавказский р-н</t>
  </si>
  <si>
    <t>в</t>
  </si>
  <si>
    <t>Калининский р-н</t>
  </si>
  <si>
    <t>Каневской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</si>
  <si>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</si>
  <si>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</si>
  <si>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</si>
  <si>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</si>
  <si>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</si>
  <si>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</si>
  <si>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</si>
  <si>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</si>
  <si>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Заполните поля, выделенные красным фоном.</t>
  </si>
  <si>
    <t>Мостовский р-н</t>
  </si>
  <si>
    <t>Остальные данные заполнятся автоматически информацией с листов 1-15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</si>
  <si>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</si>
  <si>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</si>
  <si>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</si>
  <si>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</si>
  <si>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</si>
  <si>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</si>
  <si>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</si>
  <si>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</si>
  <si>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</si>
  <si>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</si>
  <si>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</si>
  <si>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</si>
  <si>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</si>
  <si>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</si>
  <si>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</si>
  <si>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>Результаты проведения краевой диагностической работы по географии в  </t>
  </si>
  <si>
    <t xml:space="preserve"> классе  </t>
  </si>
  <si>
    <t>СОШ№7</t>
  </si>
  <si>
    <t>Форма № 1</t>
  </si>
  <si>
    <t>Дата  проведения</t>
  </si>
  <si>
    <t>18 декабря 2018 г.</t>
  </si>
  <si>
    <t>Ф.И.О.  учителя</t>
  </si>
  <si>
    <t>Васильева Т.В.</t>
  </si>
  <si>
    <t>Минимальный балл</t>
  </si>
  <si>
    <t>Оценка</t>
  </si>
  <si>
    <t>Заполните баллы каждого учащегося. Незаполненные ячейки считаются как 0 б.</t>
  </si>
  <si>
    <t>"5"</t>
  </si>
  <si>
    <t>Обязательно укажите вариант работы (только число без дополнительных символов)!</t>
  </si>
  <si>
    <t>"4"</t>
  </si>
  <si>
    <t>Ячейки выделенные таким фоном заполняются автоматически</t>
  </si>
  <si>
    <t>"3"</t>
  </si>
  <si>
    <t>В столбце "Ошибки" должно быть "нет"</t>
  </si>
  <si>
    <t>"2"</t>
  </si>
  <si>
    <t>Максимальные баллы за задание</t>
  </si>
  <si>
    <t>Скрытый столбец</t>
  </si>
  <si>
    <t>Средние баллы за задание</t>
  </si>
  <si>
    <t>% успешности (от макс.балла)</t>
  </si>
  <si>
    <t>№</t>
  </si>
  <si>
    <t>Фамилия, Имя</t>
  </si>
  <si>
    <t>Выбрал предмет (да/нет)</t>
  </si>
  <si>
    <t>Вариант</t>
  </si>
  <si>
    <t>Баллы</t>
  </si>
  <si>
    <t>Ошибки</t>
  </si>
  <si>
    <t>Индикатор ошибки (1 - ошибка есть)</t>
  </si>
  <si>
    <t>Рябоконь Владимир</t>
  </si>
  <si>
    <t>да</t>
  </si>
  <si>
    <t>Герасимов Виталий</t>
  </si>
  <si>
    <t>Даценко Луиза</t>
  </si>
  <si>
    <t>Махинько Дмитрий</t>
  </si>
  <si>
    <t>Логвиненко Надежда</t>
  </si>
  <si>
    <t>Перепелица Маргарита</t>
  </si>
  <si>
    <t>Ропа Яна</t>
  </si>
  <si>
    <t>Хваленная Анастасия</t>
  </si>
  <si>
    <t>Якименко Александр</t>
  </si>
  <si>
    <t>Вид ошибки</t>
  </si>
  <si>
    <t>Описание</t>
  </si>
  <si>
    <t>не указан вариант, но заполнены баллы</t>
  </si>
  <si>
    <t>есть балл выше максимального</t>
  </si>
  <si>
    <t>выбран предмет, но не указан вариант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</si>
</sst>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"/>
    <numFmt numFmtId="168" formatCode="0.00"/>
    <numFmt numFmtId="169" formatCode="0%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name val="Arial Cyr"/>
      <family val="0"/>
    </font>
    <font>
      <b/>
      <sz val="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b/>
      <vertAlign val="superscript"/>
      <sz val="12"/>
      <name val="Arial Cyr"/>
      <family val="0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"/>
      <color indexed="8"/>
      <name val="Times New Roman"/>
      <family val="1"/>
    </font>
    <font>
      <sz val="9"/>
      <color indexed="8"/>
      <name val="Tahoma"/>
      <family val="2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Fill="1" applyBorder="1" applyAlignment="1" applyProtection="1">
      <alignment horizontal="center" vertical="center" wrapText="1"/>
      <protection hidden="1"/>
    </xf>
    <xf numFmtId="164" fontId="4" fillId="0" borderId="2" xfId="0" applyFont="1" applyFill="1" applyBorder="1" applyAlignment="1" applyProtection="1">
      <alignment horizontal="center" vertical="center" wrapText="1"/>
      <protection locked="0"/>
    </xf>
    <xf numFmtId="164" fontId="5" fillId="0" borderId="1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/>
    </xf>
    <xf numFmtId="164" fontId="4" fillId="0" borderId="1" xfId="0" applyFont="1" applyFill="1" applyBorder="1" applyAlignment="1" applyProtection="1">
      <alignment horizontal="center" vertical="center" wrapText="1"/>
      <protection hidden="1"/>
    </xf>
    <xf numFmtId="165" fontId="3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7" fillId="0" borderId="2" xfId="0" applyFont="1" applyFill="1" applyBorder="1" applyAlignment="1" applyProtection="1">
      <alignment horizontal="center" vertical="center" wrapText="1"/>
      <protection hidden="1"/>
    </xf>
    <xf numFmtId="164" fontId="4" fillId="3" borderId="1" xfId="0" applyFont="1" applyFill="1" applyBorder="1" applyAlignment="1" applyProtection="1">
      <alignment horizontal="center" vertical="center" wrapText="1"/>
      <protection hidden="1" locked="0"/>
    </xf>
    <xf numFmtId="164" fontId="8" fillId="0" borderId="4" xfId="0" applyFont="1" applyBorder="1" applyAlignment="1">
      <alignment horizontal="center" vertical="center" wrapText="1"/>
    </xf>
    <xf numFmtId="164" fontId="0" fillId="0" borderId="0" xfId="0" applyFont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5" fontId="3" fillId="3" borderId="5" xfId="0" applyNumberFormat="1" applyFont="1" applyFill="1" applyBorder="1" applyAlignment="1" applyProtection="1">
      <alignment horizontal="center" vertical="center" wrapText="1"/>
      <protection hidden="1" locked="0"/>
    </xf>
    <xf numFmtId="164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Font="1" applyFill="1" applyBorder="1" applyAlignment="1" applyProtection="1">
      <alignment horizontal="center" vertical="center"/>
      <protection hidden="1"/>
    </xf>
    <xf numFmtId="164" fontId="10" fillId="3" borderId="1" xfId="0" applyFont="1" applyFill="1" applyBorder="1" applyAlignment="1" applyProtection="1">
      <alignment horizontal="center" vertical="center" wrapText="1"/>
      <protection hidden="1" locked="0"/>
    </xf>
    <xf numFmtId="164" fontId="11" fillId="0" borderId="1" xfId="0" applyFont="1" applyFill="1" applyBorder="1" applyAlignment="1" applyProtection="1">
      <alignment horizontal="center" vertical="center" wrapText="1"/>
      <protection hidden="1"/>
    </xf>
    <xf numFmtId="164" fontId="12" fillId="0" borderId="2" xfId="0" applyFont="1" applyFill="1" applyBorder="1" applyAlignment="1" applyProtection="1">
      <alignment horizontal="center" vertical="center" wrapText="1"/>
      <protection hidden="1"/>
    </xf>
    <xf numFmtId="164" fontId="12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2" xfId="0" applyFont="1" applyBorder="1" applyAlignment="1" applyProtection="1">
      <alignment horizontal="center" vertical="center" wrapText="1"/>
      <protection hidden="1"/>
    </xf>
    <xf numFmtId="164" fontId="8" fillId="0" borderId="1" xfId="0" applyFont="1" applyBorder="1" applyAlignment="1" applyProtection="1">
      <alignment horizontal="center" vertical="center" wrapText="1"/>
      <protection hidden="1"/>
    </xf>
    <xf numFmtId="166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Font="1" applyFill="1" applyBorder="1" applyAlignment="1" applyProtection="1">
      <alignment horizontal="left" vertical="center"/>
      <protection hidden="1"/>
    </xf>
    <xf numFmtId="167" fontId="12" fillId="0" borderId="1" xfId="0" applyNumberFormat="1" applyFont="1" applyFill="1" applyBorder="1" applyAlignment="1" applyProtection="1">
      <alignment horizontal="center" vertical="center"/>
      <protection hidden="1"/>
    </xf>
    <xf numFmtId="168" fontId="0" fillId="0" borderId="1" xfId="0" applyNumberForma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Fill="1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 horizontal="center" vertical="center"/>
      <protection hidden="1"/>
    </xf>
    <xf numFmtId="164" fontId="2" fillId="0" borderId="0" xfId="0" applyFont="1" applyFill="1" applyAlignment="1" applyProtection="1">
      <alignment/>
      <protection hidden="1"/>
    </xf>
    <xf numFmtId="164" fontId="12" fillId="0" borderId="6" xfId="0" applyFont="1" applyFill="1" applyBorder="1" applyAlignment="1" applyProtection="1">
      <alignment horizontal="center"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horizontal="center" vertical="center"/>
      <protection hidden="1"/>
    </xf>
    <xf numFmtId="164" fontId="14" fillId="0" borderId="6" xfId="0" applyFont="1" applyFill="1" applyBorder="1" applyAlignment="1" applyProtection="1">
      <alignment vertical="center"/>
      <protection hidden="1"/>
    </xf>
    <xf numFmtId="164" fontId="14" fillId="0" borderId="6" xfId="0" applyFont="1" applyFill="1" applyBorder="1" applyAlignment="1" applyProtection="1">
      <alignment horizontal="right" vertical="center"/>
      <protection hidden="1"/>
    </xf>
    <xf numFmtId="164" fontId="13" fillId="0" borderId="6" xfId="0" applyFont="1" applyFill="1" applyBorder="1" applyAlignment="1" applyProtection="1">
      <alignment horizontal="center" vertical="center" wrapText="1"/>
      <protection hidden="1"/>
    </xf>
    <xf numFmtId="164" fontId="15" fillId="0" borderId="6" xfId="0" applyFont="1" applyFill="1" applyBorder="1" applyAlignment="1" applyProtection="1">
      <alignment horizontal="center"/>
      <protection hidden="1"/>
    </xf>
    <xf numFmtId="164" fontId="12" fillId="0" borderId="6" xfId="0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Alignment="1" applyProtection="1">
      <alignment/>
      <protection hidden="1"/>
    </xf>
    <xf numFmtId="164" fontId="12" fillId="0" borderId="0" xfId="0" applyFont="1" applyFill="1" applyBorder="1" applyAlignment="1" applyProtection="1">
      <alignment horizontal="center" vertical="center"/>
      <protection hidden="1"/>
    </xf>
    <xf numFmtId="164" fontId="13" fillId="0" borderId="7" xfId="0" applyFont="1" applyFill="1" applyBorder="1" applyAlignment="1" applyProtection="1">
      <alignment vertical="center"/>
      <protection hidden="1"/>
    </xf>
    <xf numFmtId="164" fontId="13" fillId="0" borderId="8" xfId="0" applyFont="1" applyFill="1" applyBorder="1" applyAlignment="1" applyProtection="1">
      <alignment horizontal="center" vertical="center"/>
      <protection hidden="1"/>
    </xf>
    <xf numFmtId="164" fontId="14" fillId="0" borderId="7" xfId="0" applyFont="1" applyFill="1" applyBorder="1" applyAlignment="1" applyProtection="1">
      <alignment vertical="center"/>
      <protection hidden="1"/>
    </xf>
    <xf numFmtId="164" fontId="14" fillId="0" borderId="8" xfId="0" applyFont="1" applyFill="1" applyBorder="1" applyAlignment="1" applyProtection="1">
      <alignment horizontal="right" vertical="center"/>
      <protection hidden="1"/>
    </xf>
    <xf numFmtId="164" fontId="13" fillId="0" borderId="0" xfId="0" applyFont="1" applyFill="1" applyBorder="1" applyAlignment="1" applyProtection="1">
      <alignment horizontal="center" vertical="center" wrapText="1"/>
      <protection hidden="1"/>
    </xf>
    <xf numFmtId="164" fontId="15" fillId="0" borderId="0" xfId="0" applyFont="1" applyFill="1" applyBorder="1" applyAlignment="1" applyProtection="1">
      <alignment horizontal="center"/>
      <protection hidden="1"/>
    </xf>
    <xf numFmtId="164" fontId="12" fillId="0" borderId="0" xfId="0" applyFont="1" applyFill="1" applyBorder="1" applyAlignment="1" applyProtection="1">
      <alignment horizontal="center" vertical="center" wrapText="1"/>
      <protection hidden="1"/>
    </xf>
    <xf numFmtId="164" fontId="11" fillId="0" borderId="9" xfId="0" applyFont="1" applyFill="1" applyBorder="1" applyAlignment="1" applyProtection="1">
      <alignment horizontal="center" vertical="center" wrapText="1"/>
      <protection hidden="1"/>
    </xf>
    <xf numFmtId="164" fontId="12" fillId="0" borderId="10" xfId="0" applyFont="1" applyFill="1" applyBorder="1" applyAlignment="1" applyProtection="1">
      <alignment horizontal="center" vertical="center" wrapText="1"/>
      <protection hidden="1"/>
    </xf>
    <xf numFmtId="164" fontId="12" fillId="0" borderId="11" xfId="0" applyFont="1" applyFill="1" applyBorder="1" applyAlignment="1" applyProtection="1">
      <alignment horizontal="center" vertical="center" wrapText="1"/>
      <protection hidden="1"/>
    </xf>
    <xf numFmtId="164" fontId="12" fillId="0" borderId="9" xfId="0" applyFont="1" applyFill="1" applyBorder="1" applyAlignment="1" applyProtection="1">
      <alignment horizontal="center" vertical="center" wrapText="1"/>
      <protection hidden="1"/>
    </xf>
    <xf numFmtId="164" fontId="17" fillId="0" borderId="1" xfId="0" applyFont="1" applyFill="1" applyBorder="1" applyAlignment="1" applyProtection="1">
      <alignment horizontal="center" vertical="center" wrapText="1"/>
      <protection hidden="1"/>
    </xf>
    <xf numFmtId="164" fontId="12" fillId="0" borderId="12" xfId="0" applyFont="1" applyFill="1" applyBorder="1" applyAlignment="1" applyProtection="1">
      <alignment horizontal="center" vertical="center" wrapText="1"/>
      <protection hidden="1"/>
    </xf>
    <xf numFmtId="164" fontId="18" fillId="0" borderId="9" xfId="0" applyFont="1" applyFill="1" applyBorder="1" applyAlignment="1" applyProtection="1">
      <alignment horizontal="center" vertical="center" wrapText="1"/>
      <protection hidden="1"/>
    </xf>
    <xf numFmtId="164" fontId="18" fillId="0" borderId="10" xfId="0" applyFont="1" applyFill="1" applyBorder="1" applyAlignment="1" applyProtection="1">
      <alignment horizontal="center" vertical="center" wrapText="1"/>
      <protection hidden="1"/>
    </xf>
    <xf numFmtId="164" fontId="9" fillId="0" borderId="13" xfId="0" applyFont="1" applyFill="1" applyBorder="1" applyAlignment="1" applyProtection="1">
      <alignment horizontal="center" vertical="center" wrapText="1"/>
      <protection hidden="1"/>
    </xf>
    <xf numFmtId="164" fontId="9" fillId="0" borderId="10" xfId="0" applyFont="1" applyFill="1" applyBorder="1" applyAlignment="1" applyProtection="1">
      <alignment horizontal="center" vertical="center" wrapText="1"/>
      <protection hidden="1"/>
    </xf>
    <xf numFmtId="164" fontId="9" fillId="0" borderId="14" xfId="0" applyFont="1" applyFill="1" applyBorder="1" applyAlignment="1" applyProtection="1">
      <alignment horizontal="center" vertical="center" wrapText="1"/>
      <protection hidden="1"/>
    </xf>
    <xf numFmtId="164" fontId="19" fillId="0" borderId="9" xfId="0" applyFont="1" applyFill="1" applyBorder="1" applyAlignment="1" applyProtection="1">
      <alignment horizontal="center" vertical="center" wrapText="1"/>
      <protection hidden="1"/>
    </xf>
    <xf numFmtId="164" fontId="19" fillId="0" borderId="11" xfId="0" applyFont="1" applyFill="1" applyBorder="1" applyAlignment="1" applyProtection="1">
      <alignment horizontal="center" vertical="center" wrapText="1"/>
      <protection hidden="1"/>
    </xf>
    <xf numFmtId="164" fontId="9" fillId="0" borderId="9" xfId="0" applyFont="1" applyFill="1" applyBorder="1" applyAlignment="1" applyProtection="1">
      <alignment horizontal="center" vertical="center" wrapText="1"/>
      <protection hidden="1"/>
    </xf>
    <xf numFmtId="164" fontId="9" fillId="0" borderId="11" xfId="0" applyFont="1" applyFill="1" applyBorder="1" applyAlignment="1" applyProtection="1">
      <alignment horizontal="center" vertical="center" wrapText="1"/>
      <protection hidden="1"/>
    </xf>
    <xf numFmtId="164" fontId="2" fillId="3" borderId="15" xfId="0" applyFont="1" applyFill="1" applyBorder="1" applyAlignment="1" applyProtection="1">
      <alignment vertical="center"/>
      <protection locked="0"/>
    </xf>
    <xf numFmtId="164" fontId="2" fillId="3" borderId="16" xfId="0" applyNumberFormat="1" applyFont="1" applyFill="1" applyBorder="1" applyAlignment="1" applyProtection="1">
      <alignment/>
      <protection locked="0"/>
    </xf>
    <xf numFmtId="164" fontId="2" fillId="3" borderId="17" xfId="0" applyNumberFormat="1" applyFont="1" applyFill="1" applyBorder="1" applyAlignment="1" applyProtection="1">
      <alignment/>
      <protection locked="0"/>
    </xf>
    <xf numFmtId="164" fontId="22" fillId="3" borderId="18" xfId="0" applyFont="1" applyFill="1" applyBorder="1" applyAlignment="1" applyProtection="1">
      <alignment wrapText="1"/>
      <protection locked="0"/>
    </xf>
    <xf numFmtId="164" fontId="2" fillId="3" borderId="19" xfId="0" applyFont="1" applyFill="1" applyBorder="1" applyAlignment="1" applyProtection="1">
      <alignment horizontal="center" vertical="center"/>
      <protection locked="0"/>
    </xf>
    <xf numFmtId="164" fontId="2" fillId="3" borderId="20" xfId="0" applyFont="1" applyFill="1" applyBorder="1" applyAlignment="1" applyProtection="1">
      <alignment horizontal="center" vertical="center"/>
      <protection locked="0"/>
    </xf>
    <xf numFmtId="164" fontId="2" fillId="3" borderId="18" xfId="0" applyFont="1" applyFill="1" applyBorder="1" applyAlignment="1" applyProtection="1">
      <alignment horizontal="center"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2" fillId="3" borderId="21" xfId="0" applyFont="1" applyFill="1" applyBorder="1" applyAlignment="1" applyProtection="1">
      <alignment horizontal="center" vertical="center"/>
      <protection locked="0"/>
    </xf>
    <xf numFmtId="164" fontId="2" fillId="3" borderId="22" xfId="0" applyFont="1" applyFill="1" applyBorder="1" applyAlignment="1" applyProtection="1">
      <alignment horizontal="center" vertical="center"/>
      <protection locked="0"/>
    </xf>
    <xf numFmtId="168" fontId="2" fillId="3" borderId="23" xfId="0" applyNumberFormat="1" applyFont="1" applyFill="1" applyBorder="1" applyAlignment="1" applyProtection="1">
      <alignment horizontal="center" vertical="center"/>
      <protection locked="0"/>
    </xf>
    <xf numFmtId="168" fontId="2" fillId="3" borderId="2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Font="1" applyFill="1" applyBorder="1" applyAlignment="1" applyProtection="1">
      <alignment horizontal="center" vertical="center"/>
      <protection hidden="1"/>
    </xf>
    <xf numFmtId="166" fontId="2" fillId="0" borderId="9" xfId="0" applyNumberFormat="1" applyFont="1" applyFill="1" applyBorder="1" applyAlignment="1" applyProtection="1">
      <alignment horizontal="center" vertical="center"/>
      <protection hidden="1"/>
    </xf>
    <xf numFmtId="166" fontId="2" fillId="0" borderId="10" xfId="0" applyNumberFormat="1" applyFont="1" applyFill="1" applyBorder="1" applyAlignment="1" applyProtection="1">
      <alignment horizontal="center" vertical="center"/>
      <protection hidden="1"/>
    </xf>
    <xf numFmtId="166" fontId="2" fillId="0" borderId="11" xfId="0" applyNumberFormat="1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3" borderId="25" xfId="0" applyFont="1" applyFill="1" applyBorder="1" applyAlignment="1" applyProtection="1">
      <alignment vertical="center"/>
      <protection locked="0"/>
    </xf>
    <xf numFmtId="164" fontId="2" fillId="3" borderId="26" xfId="0" applyNumberFormat="1" applyFont="1" applyFill="1" applyBorder="1" applyAlignment="1" applyProtection="1">
      <alignment/>
      <protection locked="0"/>
    </xf>
    <xf numFmtId="164" fontId="22" fillId="3" borderId="27" xfId="0" applyFont="1" applyFill="1" applyBorder="1" applyAlignment="1" applyProtection="1">
      <alignment wrapText="1"/>
      <protection locked="0"/>
    </xf>
    <xf numFmtId="164" fontId="2" fillId="3" borderId="28" xfId="0" applyFont="1" applyFill="1" applyBorder="1" applyAlignment="1" applyProtection="1">
      <alignment horizontal="center" vertical="center"/>
      <protection locked="0"/>
    </xf>
    <xf numFmtId="164" fontId="2" fillId="3" borderId="17" xfId="0" applyFont="1" applyFill="1" applyBorder="1" applyAlignment="1" applyProtection="1">
      <alignment horizontal="center" vertical="center"/>
      <protection locked="0"/>
    </xf>
    <xf numFmtId="164" fontId="2" fillId="3" borderId="27" xfId="0" applyFont="1" applyFill="1" applyBorder="1" applyAlignment="1" applyProtection="1">
      <alignment horizontal="center" vertical="center"/>
      <protection locked="0"/>
    </xf>
    <xf numFmtId="164" fontId="2" fillId="0" borderId="3" xfId="0" applyFont="1" applyFill="1" applyBorder="1" applyAlignment="1" applyProtection="1">
      <alignment horizontal="center" vertical="center"/>
      <protection locked="0"/>
    </xf>
    <xf numFmtId="164" fontId="2" fillId="0" borderId="26" xfId="0" applyFont="1" applyFill="1" applyBorder="1" applyAlignment="1" applyProtection="1">
      <alignment horizontal="center" vertical="center"/>
      <protection locked="0"/>
    </xf>
    <xf numFmtId="164" fontId="2" fillId="3" borderId="3" xfId="0" applyFont="1" applyFill="1" applyBorder="1" applyAlignment="1" applyProtection="1">
      <alignment horizontal="center" vertical="center"/>
      <protection locked="0"/>
    </xf>
    <xf numFmtId="164" fontId="2" fillId="3" borderId="29" xfId="0" applyFont="1" applyFill="1" applyBorder="1" applyAlignment="1" applyProtection="1">
      <alignment horizontal="center" vertical="center"/>
      <protection locked="0"/>
    </xf>
    <xf numFmtId="168" fontId="2" fillId="3" borderId="28" xfId="0" applyNumberFormat="1" applyFont="1" applyFill="1" applyBorder="1" applyAlignment="1" applyProtection="1">
      <alignment horizontal="center" vertical="center"/>
      <protection locked="0"/>
    </xf>
    <xf numFmtId="168" fontId="2" fillId="3" borderId="27" xfId="0" applyNumberFormat="1" applyFont="1" applyFill="1" applyBorder="1" applyAlignment="1" applyProtection="1">
      <alignment horizontal="center" vertical="center"/>
      <protection locked="0"/>
    </xf>
    <xf numFmtId="164" fontId="2" fillId="3" borderId="25" xfId="0" applyFont="1" applyFill="1" applyBorder="1" applyAlignment="1" applyProtection="1">
      <alignment horizontal="center" vertical="center"/>
      <protection hidden="1"/>
    </xf>
    <xf numFmtId="164" fontId="2" fillId="3" borderId="30" xfId="0" applyFont="1" applyFill="1" applyBorder="1" applyAlignment="1" applyProtection="1">
      <alignment vertical="center"/>
      <protection locked="0"/>
    </xf>
    <xf numFmtId="164" fontId="2" fillId="3" borderId="31" xfId="0" applyNumberFormat="1" applyFont="1" applyFill="1" applyBorder="1" applyAlignment="1" applyProtection="1">
      <alignment/>
      <protection locked="0"/>
    </xf>
    <xf numFmtId="164" fontId="2" fillId="3" borderId="32" xfId="0" applyNumberFormat="1" applyFont="1" applyFill="1" applyBorder="1" applyAlignment="1" applyProtection="1">
      <alignment/>
      <protection locked="0"/>
    </xf>
    <xf numFmtId="164" fontId="22" fillId="3" borderId="33" xfId="0" applyFont="1" applyFill="1" applyBorder="1" applyAlignment="1" applyProtection="1">
      <alignment wrapText="1"/>
      <protection locked="0"/>
    </xf>
    <xf numFmtId="164" fontId="2" fillId="3" borderId="34" xfId="0" applyFont="1" applyFill="1" applyBorder="1" applyAlignment="1" applyProtection="1">
      <alignment horizontal="center" vertical="center"/>
      <protection locked="0"/>
    </xf>
    <xf numFmtId="164" fontId="2" fillId="3" borderId="32" xfId="0" applyFont="1" applyFill="1" applyBorder="1" applyAlignment="1" applyProtection="1">
      <alignment horizontal="center" vertical="center"/>
      <protection locked="0"/>
    </xf>
    <xf numFmtId="164" fontId="2" fillId="3" borderId="33" xfId="0" applyFont="1" applyFill="1" applyBorder="1" applyAlignment="1" applyProtection="1">
      <alignment horizontal="center" vertical="center"/>
      <protection locked="0"/>
    </xf>
    <xf numFmtId="164" fontId="2" fillId="0" borderId="35" xfId="0" applyFont="1" applyFill="1" applyBorder="1" applyAlignment="1" applyProtection="1">
      <alignment horizontal="center" vertical="center"/>
      <protection locked="0"/>
    </xf>
    <xf numFmtId="164" fontId="2" fillId="0" borderId="31" xfId="0" applyFont="1" applyFill="1" applyBorder="1" applyAlignment="1" applyProtection="1">
      <alignment horizontal="center" vertical="center"/>
      <protection locked="0"/>
    </xf>
    <xf numFmtId="164" fontId="2" fillId="3" borderId="35" xfId="0" applyFont="1" applyFill="1" applyBorder="1" applyAlignment="1" applyProtection="1">
      <alignment horizontal="center" vertical="center"/>
      <protection locked="0"/>
    </xf>
    <xf numFmtId="164" fontId="2" fillId="3" borderId="36" xfId="0" applyFont="1" applyFill="1" applyBorder="1" applyAlignment="1" applyProtection="1">
      <alignment horizontal="center" vertical="center"/>
      <protection locked="0"/>
    </xf>
    <xf numFmtId="168" fontId="2" fillId="3" borderId="37" xfId="0" applyNumberFormat="1" applyFont="1" applyFill="1" applyBorder="1" applyAlignment="1" applyProtection="1">
      <alignment horizontal="center" vertical="center"/>
      <protection locked="0"/>
    </xf>
    <xf numFmtId="168" fontId="2" fillId="3" borderId="38" xfId="0" applyNumberFormat="1" applyFont="1" applyFill="1" applyBorder="1" applyAlignment="1" applyProtection="1">
      <alignment horizontal="center" vertical="center"/>
      <protection locked="0"/>
    </xf>
    <xf numFmtId="164" fontId="2" fillId="3" borderId="39" xfId="0" applyFont="1" applyFill="1" applyBorder="1" applyAlignment="1" applyProtection="1">
      <alignment horizontal="center" vertical="center"/>
      <protection hidden="1"/>
    </xf>
    <xf numFmtId="168" fontId="2" fillId="3" borderId="19" xfId="0" applyNumberFormat="1" applyFont="1" applyFill="1" applyBorder="1" applyAlignment="1" applyProtection="1">
      <alignment horizontal="center" vertical="center"/>
      <protection locked="0"/>
    </xf>
    <xf numFmtId="168" fontId="2" fillId="3" borderId="18" xfId="0" applyNumberFormat="1" applyFont="1" applyFill="1" applyBorder="1" applyAlignment="1" applyProtection="1">
      <alignment horizontal="center" vertical="center"/>
      <protection locked="0"/>
    </xf>
    <xf numFmtId="168" fontId="2" fillId="3" borderId="34" xfId="0" applyNumberFormat="1" applyFont="1" applyFill="1" applyBorder="1" applyAlignment="1" applyProtection="1">
      <alignment horizontal="center" vertical="center"/>
      <protection locked="0"/>
    </xf>
    <xf numFmtId="168" fontId="2" fillId="3" borderId="33" xfId="0" applyNumberFormat="1" applyFont="1" applyFill="1" applyBorder="1" applyAlignment="1" applyProtection="1">
      <alignment horizontal="center" vertical="center"/>
      <protection locked="0"/>
    </xf>
    <xf numFmtId="164" fontId="2" fillId="3" borderId="30" xfId="0" applyFont="1" applyFill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 locked="0"/>
    </xf>
    <xf numFmtId="164" fontId="0" fillId="0" borderId="0" xfId="0" applyFont="1" applyAlignment="1" applyProtection="1">
      <alignment horizontal="right"/>
      <protection hidden="1" locked="0"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 wrapText="1"/>
      <protection locked="0"/>
    </xf>
    <xf numFmtId="164" fontId="26" fillId="0" borderId="0" xfId="0" applyFont="1" applyAlignment="1" applyProtection="1">
      <alignment horizontal="right" vertical="center" indent="2"/>
      <protection hidden="1" locked="0"/>
    </xf>
    <xf numFmtId="164" fontId="27" fillId="0" borderId="0" xfId="0" applyFont="1" applyAlignment="1" applyProtection="1">
      <alignment horizontal="left" vertical="center" indent="2"/>
      <protection hidden="1" locked="0"/>
    </xf>
    <xf numFmtId="164" fontId="26" fillId="0" borderId="0" xfId="0" applyFont="1" applyAlignment="1" applyProtection="1">
      <alignment horizontal="right" vertical="center"/>
      <protection hidden="1" locked="0"/>
    </xf>
    <xf numFmtId="164" fontId="0" fillId="0" borderId="40" xfId="0" applyFont="1" applyBorder="1" applyAlignment="1" applyProtection="1">
      <alignment/>
      <protection hidden="1" locked="0"/>
    </xf>
    <xf numFmtId="164" fontId="26" fillId="0" borderId="0" xfId="0" applyFont="1" applyAlignment="1" applyProtection="1">
      <alignment vertical="center"/>
      <protection hidden="1" locked="0"/>
    </xf>
    <xf numFmtId="164" fontId="0" fillId="0" borderId="40" xfId="0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right"/>
      <protection hidden="1"/>
    </xf>
    <xf numFmtId="164" fontId="26" fillId="0" borderId="0" xfId="0" applyFont="1" applyAlignment="1" applyProtection="1">
      <alignment horizontal="left" vertical="center" indent="2"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0" borderId="40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8" fillId="0" borderId="0" xfId="0" applyFont="1" applyAlignment="1" applyProtection="1">
      <alignment horizontal="left" vertical="center" indent="2"/>
      <protection hidden="1"/>
    </xf>
    <xf numFmtId="164" fontId="0" fillId="0" borderId="3" xfId="0" applyBorder="1" applyAlignment="1" applyProtection="1">
      <alignment horizontal="center" vertical="center"/>
      <protection hidden="1" locked="0"/>
    </xf>
    <xf numFmtId="164" fontId="0" fillId="4" borderId="0" xfId="0" applyFont="1" applyFill="1" applyAlignment="1" applyProtection="1">
      <alignment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8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41" xfId="0" applyBorder="1" applyAlignment="1" applyProtection="1">
      <alignment/>
      <protection hidden="1"/>
    </xf>
    <xf numFmtId="164" fontId="0" fillId="0" borderId="41" xfId="0" applyFont="1" applyBorder="1" applyAlignment="1" applyProtection="1">
      <alignment horizontal="right"/>
      <protection hidden="1"/>
    </xf>
    <xf numFmtId="169" fontId="8" fillId="0" borderId="3" xfId="19" applyFont="1" applyFill="1" applyBorder="1" applyAlignment="1" applyProtection="1">
      <alignment horizontal="center" vertical="center"/>
      <protection hidden="1"/>
    </xf>
    <xf numFmtId="164" fontId="29" fillId="0" borderId="2" xfId="0" applyFont="1" applyBorder="1" applyAlignment="1" applyProtection="1">
      <alignment horizontal="center" vertical="center" wrapText="1"/>
      <protection hidden="1"/>
    </xf>
    <xf numFmtId="164" fontId="30" fillId="0" borderId="9" xfId="0" applyFont="1" applyBorder="1" applyAlignment="1" applyProtection="1">
      <alignment horizontal="center" vertical="center" wrapText="1"/>
      <protection hidden="1"/>
    </xf>
    <xf numFmtId="164" fontId="30" fillId="0" borderId="10" xfId="0" applyFont="1" applyBorder="1" applyAlignment="1" applyProtection="1">
      <alignment horizontal="center" vertical="center" wrapText="1"/>
      <protection hidden="1"/>
    </xf>
    <xf numFmtId="164" fontId="30" fillId="0" borderId="11" xfId="0" applyFont="1" applyBorder="1" applyAlignment="1" applyProtection="1">
      <alignment horizontal="center" vertical="center" wrapText="1"/>
      <protection hidden="1"/>
    </xf>
    <xf numFmtId="164" fontId="30" fillId="0" borderId="42" xfId="0" applyFont="1" applyBorder="1" applyAlignment="1" applyProtection="1">
      <alignment horizontal="center" vertical="center" wrapText="1"/>
      <protection hidden="1"/>
    </xf>
    <xf numFmtId="164" fontId="30" fillId="3" borderId="6" xfId="0" applyFont="1" applyFill="1" applyBorder="1" applyAlignment="1" applyProtection="1">
      <alignment horizontal="center" vertical="center" wrapText="1"/>
      <protection hidden="1"/>
    </xf>
    <xf numFmtId="164" fontId="30" fillId="0" borderId="6" xfId="0" applyFont="1" applyBorder="1" applyAlignment="1" applyProtection="1">
      <alignment horizontal="center" vertical="center" wrapText="1"/>
      <protection hidden="1"/>
    </xf>
    <xf numFmtId="164" fontId="30" fillId="0" borderId="8" xfId="0" applyFont="1" applyBorder="1" applyAlignment="1" applyProtection="1">
      <alignment horizontal="center" vertical="center" wrapText="1"/>
      <protection hidden="1"/>
    </xf>
    <xf numFmtId="164" fontId="30" fillId="3" borderId="42" xfId="0" applyFont="1" applyFill="1" applyBorder="1" applyAlignment="1" applyProtection="1">
      <alignment horizontal="center" vertical="center" wrapText="1"/>
      <protection hidden="1"/>
    </xf>
    <xf numFmtId="164" fontId="30" fillId="4" borderId="43" xfId="0" applyFont="1" applyFill="1" applyBorder="1" applyAlignment="1" applyProtection="1">
      <alignment horizontal="center" vertical="center" wrapText="1"/>
      <protection hidden="1"/>
    </xf>
    <xf numFmtId="164" fontId="30" fillId="4" borderId="44" xfId="0" applyFont="1" applyFill="1" applyBorder="1" applyAlignment="1" applyProtection="1">
      <alignment horizontal="center" vertical="center" wrapText="1"/>
      <protection hidden="1"/>
    </xf>
    <xf numFmtId="164" fontId="30" fillId="4" borderId="2" xfId="0" applyFont="1" applyFill="1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horizontal="center" vertical="center" wrapText="1"/>
      <protection hidden="1"/>
    </xf>
    <xf numFmtId="164" fontId="29" fillId="0" borderId="45" xfId="0" applyFont="1" applyBorder="1" applyAlignment="1" applyProtection="1">
      <alignment horizontal="center" vertical="center" wrapText="1"/>
      <protection locked="0"/>
    </xf>
    <xf numFmtId="164" fontId="29" fillId="0" borderId="19" xfId="0" applyFont="1" applyBorder="1" applyAlignment="1" applyProtection="1">
      <alignment vertical="center" wrapText="1"/>
      <protection locked="0"/>
    </xf>
    <xf numFmtId="164" fontId="29" fillId="0" borderId="21" xfId="0" applyFont="1" applyBorder="1" applyAlignment="1" applyProtection="1">
      <alignment vertical="center" wrapText="1"/>
      <protection locked="0"/>
    </xf>
    <xf numFmtId="164" fontId="29" fillId="0" borderId="22" xfId="0" applyFont="1" applyBorder="1" applyAlignment="1" applyProtection="1">
      <alignment horizontal="center" vertical="center" wrapText="1"/>
      <protection locked="0"/>
    </xf>
    <xf numFmtId="164" fontId="31" fillId="0" borderId="19" xfId="0" applyFont="1" applyBorder="1" applyAlignment="1" applyProtection="1">
      <alignment horizontal="center" vertical="center" wrapText="1"/>
      <protection locked="0"/>
    </xf>
    <xf numFmtId="164" fontId="31" fillId="3" borderId="21" xfId="0" applyFont="1" applyFill="1" applyBorder="1" applyAlignment="1" applyProtection="1">
      <alignment horizontal="center" vertical="center" wrapText="1"/>
      <protection locked="0"/>
    </xf>
    <xf numFmtId="164" fontId="31" fillId="0" borderId="21" xfId="0" applyFont="1" applyBorder="1" applyAlignment="1" applyProtection="1">
      <alignment horizontal="center" vertical="center" wrapText="1"/>
      <protection locked="0"/>
    </xf>
    <xf numFmtId="164" fontId="31" fillId="0" borderId="22" xfId="0" applyFont="1" applyBorder="1" applyAlignment="1" applyProtection="1">
      <alignment horizontal="center" vertical="center" wrapText="1"/>
      <protection locked="0"/>
    </xf>
    <xf numFmtId="164" fontId="31" fillId="3" borderId="19" xfId="0" applyFont="1" applyFill="1" applyBorder="1" applyAlignment="1" applyProtection="1">
      <alignment horizontal="center" vertical="center" wrapText="1"/>
      <protection locked="0"/>
    </xf>
    <xf numFmtId="164" fontId="29" fillId="4" borderId="16" xfId="0" applyFont="1" applyFill="1" applyBorder="1" applyAlignment="1" applyProtection="1">
      <alignment horizontal="center" vertical="center" wrapText="1"/>
      <protection hidden="1"/>
    </xf>
    <xf numFmtId="164" fontId="29" fillId="4" borderId="22" xfId="0" applyFont="1" applyFill="1" applyBorder="1" applyAlignment="1" applyProtection="1">
      <alignment horizontal="center" vertical="center" wrapText="1"/>
      <protection hidden="1"/>
    </xf>
    <xf numFmtId="164" fontId="0" fillId="4" borderId="45" xfId="0" applyFill="1" applyBorder="1" applyAlignment="1" applyProtection="1">
      <alignment horizontal="center" vertical="center" wrapText="1"/>
      <protection hidden="1"/>
    </xf>
    <xf numFmtId="164" fontId="0" fillId="0" borderId="15" xfId="0" applyBorder="1" applyAlignment="1" applyProtection="1">
      <alignment horizontal="center" vertical="center"/>
      <protection hidden="1"/>
    </xf>
    <xf numFmtId="164" fontId="29" fillId="0" borderId="46" xfId="0" applyFont="1" applyBorder="1" applyAlignment="1" applyProtection="1">
      <alignment horizontal="center" vertical="center" wrapText="1"/>
      <protection locked="0"/>
    </xf>
    <xf numFmtId="164" fontId="29" fillId="0" borderId="28" xfId="0" applyFont="1" applyBorder="1" applyAlignment="1" applyProtection="1">
      <alignment vertical="center" wrapText="1"/>
      <protection locked="0"/>
    </xf>
    <xf numFmtId="164" fontId="29" fillId="0" borderId="3" xfId="0" applyFont="1" applyBorder="1" applyAlignment="1" applyProtection="1">
      <alignment vertical="center" wrapText="1"/>
      <protection locked="0"/>
    </xf>
    <xf numFmtId="164" fontId="29" fillId="0" borderId="29" xfId="0" applyFont="1" applyBorder="1" applyAlignment="1" applyProtection="1">
      <alignment horizontal="center" vertical="center" wrapText="1"/>
      <protection locked="0"/>
    </xf>
    <xf numFmtId="164" fontId="31" fillId="0" borderId="28" xfId="0" applyFont="1" applyBorder="1" applyAlignment="1" applyProtection="1">
      <alignment horizontal="center" vertical="center" wrapText="1"/>
      <protection locked="0"/>
    </xf>
    <xf numFmtId="164" fontId="31" fillId="3" borderId="3" xfId="0" applyFont="1" applyFill="1" applyBorder="1" applyAlignment="1" applyProtection="1">
      <alignment horizontal="center" vertical="center" wrapText="1"/>
      <protection locked="0"/>
    </xf>
    <xf numFmtId="164" fontId="31" fillId="0" borderId="3" xfId="0" applyFont="1" applyBorder="1" applyAlignment="1" applyProtection="1">
      <alignment horizontal="center" vertical="center" wrapText="1"/>
      <protection locked="0"/>
    </xf>
    <xf numFmtId="164" fontId="31" fillId="0" borderId="29" xfId="0" applyFont="1" applyBorder="1" applyAlignment="1" applyProtection="1">
      <alignment horizontal="center" vertical="center" wrapText="1"/>
      <protection locked="0"/>
    </xf>
    <xf numFmtId="164" fontId="31" fillId="3" borderId="28" xfId="0" applyFont="1" applyFill="1" applyBorder="1" applyAlignment="1" applyProtection="1">
      <alignment horizontal="center" vertical="center" wrapText="1"/>
      <protection locked="0"/>
    </xf>
    <xf numFmtId="164" fontId="29" fillId="4" borderId="26" xfId="0" applyFont="1" applyFill="1" applyBorder="1" applyAlignment="1" applyProtection="1">
      <alignment horizontal="center" vertical="center" wrapText="1"/>
      <protection hidden="1"/>
    </xf>
    <xf numFmtId="164" fontId="29" fillId="4" borderId="29" xfId="0" applyFont="1" applyFill="1" applyBorder="1" applyAlignment="1" applyProtection="1">
      <alignment horizontal="center" vertical="center" wrapText="1"/>
      <protection hidden="1"/>
    </xf>
    <xf numFmtId="164" fontId="0" fillId="4" borderId="46" xfId="0" applyFill="1" applyBorder="1" applyAlignment="1" applyProtection="1">
      <alignment horizontal="center" vertical="center" wrapText="1"/>
      <protection hidden="1"/>
    </xf>
    <xf numFmtId="164" fontId="0" fillId="0" borderId="25" xfId="0" applyBorder="1" applyAlignment="1" applyProtection="1">
      <alignment horizontal="center" vertical="center"/>
      <protection hidden="1"/>
    </xf>
    <xf numFmtId="164" fontId="29" fillId="0" borderId="47" xfId="0" applyFont="1" applyBorder="1" applyAlignment="1" applyProtection="1">
      <alignment horizontal="center" vertical="center" wrapText="1"/>
      <protection locked="0"/>
    </xf>
    <xf numFmtId="164" fontId="29" fillId="0" borderId="34" xfId="0" applyFont="1" applyBorder="1" applyAlignment="1" applyProtection="1">
      <alignment vertical="center" wrapText="1"/>
      <protection locked="0"/>
    </xf>
    <xf numFmtId="164" fontId="29" fillId="0" borderId="35" xfId="0" applyFont="1" applyBorder="1" applyAlignment="1" applyProtection="1">
      <alignment vertical="center" wrapText="1"/>
      <protection locked="0"/>
    </xf>
    <xf numFmtId="164" fontId="29" fillId="0" borderId="36" xfId="0" applyFont="1" applyBorder="1" applyAlignment="1" applyProtection="1">
      <alignment horizontal="center" vertical="center" wrapText="1"/>
      <protection locked="0"/>
    </xf>
    <xf numFmtId="164" fontId="31" fillId="0" borderId="34" xfId="0" applyFont="1" applyBorder="1" applyAlignment="1" applyProtection="1">
      <alignment horizontal="center" vertical="center" wrapText="1"/>
      <protection locked="0"/>
    </xf>
    <xf numFmtId="164" fontId="31" fillId="3" borderId="35" xfId="0" applyFont="1" applyFill="1" applyBorder="1" applyAlignment="1" applyProtection="1">
      <alignment horizontal="center" vertical="center" wrapText="1"/>
      <protection locked="0"/>
    </xf>
    <xf numFmtId="164" fontId="31" fillId="0" borderId="35" xfId="0" applyFont="1" applyBorder="1" applyAlignment="1" applyProtection="1">
      <alignment horizontal="center" vertical="center" wrapText="1"/>
      <protection locked="0"/>
    </xf>
    <xf numFmtId="164" fontId="31" fillId="0" borderId="36" xfId="0" applyFont="1" applyBorder="1" applyAlignment="1" applyProtection="1">
      <alignment horizontal="center" vertical="center" wrapText="1"/>
      <protection locked="0"/>
    </xf>
    <xf numFmtId="164" fontId="31" fillId="3" borderId="34" xfId="0" applyFont="1" applyFill="1" applyBorder="1" applyAlignment="1" applyProtection="1">
      <alignment horizontal="center" vertical="center" wrapText="1"/>
      <protection locked="0"/>
    </xf>
    <xf numFmtId="164" fontId="29" fillId="4" borderId="31" xfId="0" applyFont="1" applyFill="1" applyBorder="1" applyAlignment="1" applyProtection="1">
      <alignment horizontal="center" vertical="center" wrapText="1"/>
      <protection hidden="1"/>
    </xf>
    <xf numFmtId="164" fontId="29" fillId="4" borderId="36" xfId="0" applyFont="1" applyFill="1" applyBorder="1" applyAlignment="1" applyProtection="1">
      <alignment horizontal="center" vertical="center" wrapText="1"/>
      <protection hidden="1"/>
    </xf>
    <xf numFmtId="164" fontId="0" fillId="4" borderId="47" xfId="0" applyFill="1" applyBorder="1" applyAlignment="1" applyProtection="1">
      <alignment horizontal="center" vertical="center" wrapText="1"/>
      <protection hidden="1"/>
    </xf>
    <xf numFmtId="164" fontId="0" fillId="0" borderId="30" xfId="0" applyBorder="1" applyAlignment="1" applyProtection="1">
      <alignment horizontal="center" vertical="center"/>
      <protection hidden="1"/>
    </xf>
    <xf numFmtId="164" fontId="29" fillId="0" borderId="48" xfId="0" applyFont="1" applyBorder="1" applyAlignment="1" applyProtection="1">
      <alignment horizontal="center" vertical="center" wrapText="1"/>
      <protection locked="0"/>
    </xf>
    <xf numFmtId="164" fontId="29" fillId="4" borderId="49" xfId="0" applyFont="1" applyFill="1" applyBorder="1" applyAlignment="1" applyProtection="1">
      <alignment horizontal="center" vertical="center" wrapText="1"/>
      <protection hidden="1"/>
    </xf>
    <xf numFmtId="164" fontId="29" fillId="4" borderId="50" xfId="0" applyFont="1" applyFill="1" applyBorder="1" applyAlignment="1" applyProtection="1">
      <alignment horizontal="center" vertical="center" wrapText="1"/>
      <protection hidden="1"/>
    </xf>
    <xf numFmtId="164" fontId="29" fillId="0" borderId="51" xfId="0" applyFont="1" applyBorder="1" applyAlignment="1" applyProtection="1">
      <alignment horizontal="center" vertical="center" wrapText="1"/>
      <protection locked="0"/>
    </xf>
    <xf numFmtId="164" fontId="29" fillId="4" borderId="52" xfId="0" applyFont="1" applyFill="1" applyBorder="1" applyAlignment="1" applyProtection="1">
      <alignment horizontal="center" vertical="center" wrapText="1"/>
      <protection hidden="1"/>
    </xf>
    <xf numFmtId="164" fontId="29" fillId="4" borderId="53" xfId="0" applyFont="1" applyFill="1" applyBorder="1" applyAlignment="1" applyProtection="1">
      <alignment horizontal="center" vertical="center" wrapText="1"/>
      <protection hidden="1"/>
    </xf>
    <xf numFmtId="164" fontId="32" fillId="0" borderId="0" xfId="0" applyFont="1" applyAlignment="1" applyProtection="1">
      <alignment vertical="center"/>
      <protection hidden="1"/>
    </xf>
    <xf numFmtId="164" fontId="0" fillId="0" borderId="4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003366"/>
          <bgColor rgb="FF333399"/>
        </patternFill>
      </fill>
      <border/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 val="0"/>
        <sz val="11"/>
        <color rgb="FF000000"/>
      </font>
      <fill>
        <patternFill patternType="solid">
          <fgColor rgb="FF800080"/>
          <bgColor rgb="FF8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успешности решения заданий</a:t>
            </a:r>
          </a:p>
        </c:rich>
      </c:tx>
      <c:layout>
        <c:manualLayout>
          <c:xMode val="factor"/>
          <c:yMode val="factor"/>
          <c:x val="0.01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55"/>
          <c:w val="0.970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Форма2!$I$12:$X$12</c:f>
              <c:strCache/>
            </c:strRef>
          </c:cat>
          <c:val>
            <c:numRef>
              <c:f>Форма2!$I$6:$X$6</c:f>
              <c:numCache/>
            </c:numRef>
          </c:val>
        </c:ser>
        <c:overlap val="-27"/>
        <c:gapWidth val="219"/>
        <c:axId val="58853477"/>
        <c:axId val="59919246"/>
      </c:barChart>
      <c:dateAx>
        <c:axId val="58853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19246"/>
        <c:crossesAt val="0"/>
        <c:auto val="0"/>
        <c:noMultiLvlLbl val="0"/>
      </c:date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53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Распределение учащихся по уровням</a:t>
            </a:r>
          </a:p>
        </c:rich>
      </c:tx>
      <c:layout>
        <c:manualLayout>
          <c:xMode val="factor"/>
          <c:yMode val="factor"/>
          <c:x val="0.022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14125"/>
          <c:w val="0.514"/>
          <c:h val="0.77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numRef>
              <c:f>Форма2!$Y$12:$AB$12</c:f>
              <c:numCache/>
            </c:numRef>
          </c:cat>
          <c:val>
            <c:numRef>
              <c:f>Форма2!$AF$8:$AI$8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19050</xdr:rowOff>
    </xdr:from>
    <xdr:to>
      <xdr:col>10</xdr:col>
      <xdr:colOff>533400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33375" y="209550"/>
        <a:ext cx="78200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19050</xdr:rowOff>
    </xdr:from>
    <xdr:to>
      <xdr:col>10</xdr:col>
      <xdr:colOff>533400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33375" y="209550"/>
        <a:ext cx="78200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view="pageBreakPreview" zoomScaleNormal="70" zoomScaleSheetLayoutView="100" workbookViewId="0" topLeftCell="B1">
      <selection activeCell="H13" sqref="H13"/>
    </sheetView>
  </sheetViews>
  <sheetFormatPr defaultColWidth="8.00390625" defaultRowHeight="15"/>
  <cols>
    <col min="1" max="1" width="9.00390625" style="1" hidden="1" customWidth="1"/>
    <col min="2" max="2" width="31.7109375" style="1" customWidth="1"/>
    <col min="3" max="3" width="8.57421875" style="1" customWidth="1"/>
    <col min="4" max="4" width="7.7109375" style="1" customWidth="1"/>
    <col min="5" max="5" width="35.00390625" style="1" customWidth="1"/>
    <col min="6" max="8" width="8.421875" style="1" customWidth="1"/>
    <col min="9" max="24" width="9.57421875" style="1" customWidth="1"/>
    <col min="25" max="25" width="11.7109375" style="1" customWidth="1"/>
    <col min="26" max="26" width="12.57421875" style="1" customWidth="1"/>
    <col min="27" max="27" width="11.7109375" style="1" customWidth="1"/>
    <col min="28" max="28" width="9.57421875" style="1" customWidth="1"/>
    <col min="29" max="29" width="10.7109375" style="1" customWidth="1"/>
    <col min="30" max="30" width="13.140625" style="1" customWidth="1"/>
    <col min="31" max="31" width="9.57421875" style="1" customWidth="1"/>
    <col min="32" max="32" width="11.7109375" style="1" customWidth="1"/>
    <col min="33" max="33" width="12.57421875" style="1" customWidth="1"/>
    <col min="34" max="34" width="11.7109375" style="1" customWidth="1"/>
    <col min="35" max="35" width="9.57421875" style="1" customWidth="1"/>
    <col min="36" max="37" width="8.7109375" style="1" customWidth="1"/>
    <col min="38" max="38" width="3.421875" style="1" customWidth="1"/>
    <col min="39" max="39" width="30.57421875" style="1" customWidth="1"/>
    <col min="40" max="40" width="10.57421875" style="1" customWidth="1"/>
    <col min="41" max="41" width="13.28125" style="1" customWidth="1"/>
    <col min="42" max="16384" width="9.140625" style="1" customWidth="1"/>
  </cols>
  <sheetData>
    <row r="1" spans="2:40" ht="21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N1" s="1" t="s">
        <v>1</v>
      </c>
    </row>
    <row r="2" spans="2:41" ht="33" customHeigh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3</v>
      </c>
      <c r="Z2" s="4"/>
      <c r="AA2" s="4"/>
      <c r="AB2" s="4"/>
      <c r="AC2" s="4"/>
      <c r="AD2" s="4"/>
      <c r="AE2" s="4"/>
      <c r="AF2" s="4"/>
      <c r="AG2" s="4"/>
      <c r="AH2" s="4"/>
      <c r="AI2" s="4"/>
      <c r="AL2" s="5"/>
      <c r="AM2" s="6" t="s">
        <v>4</v>
      </c>
      <c r="AN2" s="7"/>
      <c r="AO2" s="8" t="s">
        <v>5</v>
      </c>
    </row>
    <row r="3" spans="2:41" ht="21.75" customHeight="1">
      <c r="B3" s="9" t="s">
        <v>6</v>
      </c>
      <c r="C3" s="9"/>
      <c r="D3" s="9"/>
      <c r="E3" s="10" t="s">
        <v>7</v>
      </c>
      <c r="F3" s="10"/>
      <c r="G3" s="10"/>
      <c r="H3" s="10"/>
      <c r="I3" s="11" t="s">
        <v>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 t="s">
        <v>9</v>
      </c>
      <c r="AK3" s="13"/>
      <c r="AL3" s="5"/>
      <c r="AM3" s="6" t="s">
        <v>10</v>
      </c>
      <c r="AN3" s="14" t="s">
        <v>11</v>
      </c>
      <c r="AO3" s="15">
        <f>IF(AND(E3&lt;&gt;"",E4&lt;&gt;"Введите название ОО в эту ячейку"),CONCATENATE("Форма 2 (",E3,", ",E4,") ",AO5," ",AO7," ",AO9,""),"")</f>
        <v>0</v>
      </c>
    </row>
    <row r="4" spans="2:41" ht="21.75" customHeight="1">
      <c r="B4" s="9" t="s">
        <v>12</v>
      </c>
      <c r="C4" s="9"/>
      <c r="D4" s="9"/>
      <c r="E4" s="16" t="s">
        <v>13</v>
      </c>
      <c r="F4" s="16"/>
      <c r="G4" s="16"/>
      <c r="H4" s="16"/>
      <c r="I4" s="17">
        <f>IF(E3&lt;&gt;"",AO3,"")</f>
        <v>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8" t="s">
        <v>14</v>
      </c>
      <c r="Z4" s="18"/>
      <c r="AA4" s="18"/>
      <c r="AB4" s="19"/>
      <c r="AC4" s="19"/>
      <c r="AD4" s="19"/>
      <c r="AE4" s="19"/>
      <c r="AF4" s="19"/>
      <c r="AG4" s="19"/>
      <c r="AH4" s="19"/>
      <c r="AI4" s="19"/>
      <c r="AJ4" s="13"/>
      <c r="AK4" s="13"/>
      <c r="AL4" s="5"/>
      <c r="AM4" s="6" t="s">
        <v>15</v>
      </c>
      <c r="AN4" s="14" t="s">
        <v>16</v>
      </c>
      <c r="AO4" s="1" t="s">
        <v>17</v>
      </c>
    </row>
    <row r="5" spans="2:41" ht="24.75" customHeight="1">
      <c r="B5" s="9" t="s">
        <v>18</v>
      </c>
      <c r="C5" s="9"/>
      <c r="D5" s="9"/>
      <c r="E5" s="9"/>
      <c r="F5" s="20" t="s">
        <v>19</v>
      </c>
      <c r="G5" s="20" t="s">
        <v>20</v>
      </c>
      <c r="H5" s="20" t="s">
        <v>21</v>
      </c>
      <c r="I5" s="21" t="s">
        <v>22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 t="s">
        <v>23</v>
      </c>
      <c r="Z5" s="22"/>
      <c r="AA5" s="22"/>
      <c r="AB5" s="22"/>
      <c r="AC5" s="22" t="s">
        <v>24</v>
      </c>
      <c r="AD5" s="22" t="s">
        <v>25</v>
      </c>
      <c r="AE5" s="22" t="s">
        <v>26</v>
      </c>
      <c r="AF5" s="22" t="s">
        <v>27</v>
      </c>
      <c r="AG5" s="22"/>
      <c r="AH5" s="22"/>
      <c r="AI5" s="22"/>
      <c r="AJ5" s="23" t="s">
        <v>28</v>
      </c>
      <c r="AK5" s="24" t="s">
        <v>29</v>
      </c>
      <c r="AL5" s="5"/>
      <c r="AM5" s="6" t="s">
        <v>30</v>
      </c>
      <c r="AN5" s="14" t="s">
        <v>31</v>
      </c>
      <c r="AO5" s="1">
        <v>11</v>
      </c>
    </row>
    <row r="6" spans="2:41" ht="21.75" customHeight="1">
      <c r="B6" s="9"/>
      <c r="C6" s="9"/>
      <c r="D6" s="9"/>
      <c r="E6" s="9"/>
      <c r="F6" s="20"/>
      <c r="G6" s="20"/>
      <c r="H6" s="20"/>
      <c r="I6" s="25">
        <f>I8/$H$8*100</f>
        <v>0</v>
      </c>
      <c r="J6" s="25">
        <f>J8/$H$8*100</f>
        <v>0</v>
      </c>
      <c r="K6" s="25">
        <f>K8/$H$8*100</f>
        <v>100</v>
      </c>
      <c r="L6" s="25">
        <f>L8/$H$8*100</f>
        <v>0</v>
      </c>
      <c r="M6" s="25">
        <f>M8/$H$8*100</f>
        <v>100</v>
      </c>
      <c r="N6" s="25">
        <f>N8/$H$8*100</f>
        <v>0</v>
      </c>
      <c r="O6" s="25">
        <f>O8/$H$8*100</f>
        <v>100</v>
      </c>
      <c r="P6" s="25">
        <f>P8/$H$8*100</f>
        <v>100</v>
      </c>
      <c r="Q6" s="25">
        <f>Q8/$H$8*100</f>
        <v>100</v>
      </c>
      <c r="R6" s="25">
        <f>R8/$H$8*100</f>
        <v>100</v>
      </c>
      <c r="S6" s="25">
        <f>S8/$H$8*100</f>
        <v>0</v>
      </c>
      <c r="T6" s="25">
        <f>T8/$H$8*100</f>
        <v>100</v>
      </c>
      <c r="U6" s="25">
        <f>U8/$H$8*100</f>
        <v>0</v>
      </c>
      <c r="V6" s="25">
        <f>V8/$H$8*100</f>
        <v>100</v>
      </c>
      <c r="W6" s="25">
        <f>W8/$H$8*100</f>
        <v>0</v>
      </c>
      <c r="X6" s="25">
        <f>X8/$H$8*100</f>
        <v>100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24"/>
      <c r="AL6" s="5"/>
      <c r="AM6" s="6" t="s">
        <v>32</v>
      </c>
      <c r="AN6" s="14" t="s">
        <v>33</v>
      </c>
      <c r="AO6" s="1" t="s">
        <v>34</v>
      </c>
    </row>
    <row r="7" spans="2:41" ht="24.75" customHeight="1">
      <c r="B7" s="9"/>
      <c r="C7" s="9"/>
      <c r="D7" s="9"/>
      <c r="E7" s="9"/>
      <c r="F7" s="20"/>
      <c r="G7" s="20"/>
      <c r="H7" s="20"/>
      <c r="I7" s="21" t="s">
        <v>35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  <c r="AK7" s="24"/>
      <c r="AL7" s="5"/>
      <c r="AM7" s="26" t="s">
        <v>36</v>
      </c>
      <c r="AN7" s="14" t="s">
        <v>37</v>
      </c>
      <c r="AO7" s="1" t="s">
        <v>38</v>
      </c>
    </row>
    <row r="8" spans="2:41" ht="21.75" customHeight="1">
      <c r="B8" s="9"/>
      <c r="C8" s="9"/>
      <c r="D8" s="9"/>
      <c r="E8" s="9"/>
      <c r="F8" s="18">
        <f>SUM(F13:F5001)</f>
        <v>9</v>
      </c>
      <c r="G8" s="18">
        <f>SUM(G13:G5001)</f>
        <v>1</v>
      </c>
      <c r="H8" s="18">
        <f>SUM(H13:H5001)</f>
        <v>1</v>
      </c>
      <c r="I8" s="27">
        <f>SUM(I13:I5001)</f>
        <v>0</v>
      </c>
      <c r="J8" s="27">
        <f>SUM(J13:J5001)</f>
        <v>0</v>
      </c>
      <c r="K8" s="27">
        <f>SUM(K13:K5001)</f>
        <v>1</v>
      </c>
      <c r="L8" s="27">
        <f>SUM(L13:L5001)</f>
        <v>0</v>
      </c>
      <c r="M8" s="27">
        <f>SUM(M13:M5001)</f>
        <v>1</v>
      </c>
      <c r="N8" s="27">
        <f>SUM(N13:N5001)</f>
        <v>0</v>
      </c>
      <c r="O8" s="27">
        <f>SUM(O13:O5001)</f>
        <v>1</v>
      </c>
      <c r="P8" s="27">
        <f>SUM(P13:P5001)</f>
        <v>1</v>
      </c>
      <c r="Q8" s="27">
        <f>SUM(Q13:Q5001)</f>
        <v>1</v>
      </c>
      <c r="R8" s="27">
        <f>SUM(R13:R5001)</f>
        <v>1</v>
      </c>
      <c r="S8" s="27">
        <f>SUM(S13:S5001)</f>
        <v>0</v>
      </c>
      <c r="T8" s="27">
        <f>SUM(T13:T5001)</f>
        <v>1</v>
      </c>
      <c r="U8" s="27">
        <f>SUM(U13:U5001)</f>
        <v>0</v>
      </c>
      <c r="V8" s="27">
        <f>SUM(V13:V5001)</f>
        <v>1</v>
      </c>
      <c r="W8" s="27">
        <f>SUM(W13:W5001)</f>
        <v>0</v>
      </c>
      <c r="X8" s="27">
        <f>SUM(X13:X5001)</f>
        <v>1</v>
      </c>
      <c r="Y8" s="18">
        <f>SUM(Y13:Y5001)</f>
        <v>1</v>
      </c>
      <c r="Z8" s="18">
        <f>SUM(Z13:Z5001)</f>
        <v>0</v>
      </c>
      <c r="AA8" s="18">
        <f>SUM(AA13:AA5001)</f>
        <v>0</v>
      </c>
      <c r="AB8" s="18">
        <f>SUM(AB13:AB5001)</f>
        <v>0</v>
      </c>
      <c r="AC8" s="28">
        <f>SUMPRODUCT($H$13:$H$27,AC$13:AC$27)/$H$8</f>
        <v>16</v>
      </c>
      <c r="AD8" s="28">
        <f>SUMPRODUCT($H$13:$H$27,AD$13:AD$27)/$H$8</f>
        <v>256</v>
      </c>
      <c r="AE8" s="18">
        <f>SUM(AE13:AE5001)</f>
        <v>0</v>
      </c>
      <c r="AF8" s="29">
        <f>Y8/$H$8*100</f>
        <v>100</v>
      </c>
      <c r="AG8" s="29">
        <f>Z8/$H$8*100</f>
        <v>0</v>
      </c>
      <c r="AH8" s="29">
        <f>AA8/$H$8*100</f>
        <v>0</v>
      </c>
      <c r="AI8" s="29">
        <f>AB8/$H$8*100</f>
        <v>0</v>
      </c>
      <c r="AJ8" s="30">
        <f>IF($H8=0,"-",_xlfn.IFERROR(AC8-1.96*SQRT((AD8-(AC8)^2)*$H8/($H8-1))/SQRT($H8),"не определено"))</f>
        <v>0</v>
      </c>
      <c r="AK8" s="30">
        <f>IF($H8=0,"-",_xlfn.IFERROR(AC8+1.96*SQRT((AD8-(AC8)^2)*$H8/($H8-1))/SQRT($H8),"не определено"))</f>
        <v>0</v>
      </c>
      <c r="AL8" s="5"/>
      <c r="AM8" s="6" t="s">
        <v>39</v>
      </c>
      <c r="AN8" s="14" t="s">
        <v>40</v>
      </c>
      <c r="AO8" s="1" t="s">
        <v>41</v>
      </c>
    </row>
    <row r="9" spans="2:41" s="31" customFormat="1" ht="15" customHeight="1">
      <c r="B9" s="32"/>
      <c r="C9" s="33"/>
      <c r="D9" s="33"/>
      <c r="E9" s="34"/>
      <c r="F9" s="35"/>
      <c r="G9" s="35"/>
      <c r="H9" s="36" t="s">
        <v>42</v>
      </c>
      <c r="I9" s="37">
        <f>IF(LEN(I12)&lt;4,1,1*LEFT(RIGHT(I12,3),1))</f>
        <v>1</v>
      </c>
      <c r="J9" s="37">
        <f>IF(LEN(J12)&lt;4,1,1*LEFT(RIGHT(J12,3),1))</f>
        <v>2</v>
      </c>
      <c r="K9" s="37">
        <f>IF(LEN(K12)&lt;4,1,1*LEFT(RIGHT(K12,3),1))</f>
        <v>1</v>
      </c>
      <c r="L9" s="37">
        <f>IF(LEN(L12)&lt;4,1,1*LEFT(RIGHT(L12,3),1))</f>
        <v>1</v>
      </c>
      <c r="M9" s="37">
        <f>IF(LEN(M12)&lt;4,1,1*LEFT(RIGHT(M12,3),1))</f>
        <v>2</v>
      </c>
      <c r="N9" s="37">
        <f>IF(LEN(N12)&lt;4,1,1*LEFT(RIGHT(N12,3),1))</f>
        <v>1</v>
      </c>
      <c r="O9" s="37">
        <f>IF(LEN(O12)&lt;4,1,1*LEFT(RIGHT(O12,3),1))</f>
        <v>2</v>
      </c>
      <c r="P9" s="37">
        <f>IF(LEN(P12)&lt;4,1,1*LEFT(RIGHT(P12,3),1))</f>
        <v>1</v>
      </c>
      <c r="Q9" s="37">
        <f>IF(LEN(Q12)&lt;4,1,1*LEFT(RIGHT(Q12,3),1))</f>
        <v>1</v>
      </c>
      <c r="R9" s="37">
        <f>IF(LEN(R12)&lt;4,1,1*LEFT(RIGHT(R12,3),1))</f>
        <v>1</v>
      </c>
      <c r="S9" s="37">
        <f>IF(LEN(S12)&lt;4,1,1*LEFT(RIGHT(S12,3),1))</f>
        <v>1</v>
      </c>
      <c r="T9" s="37">
        <f>IF(LEN(T12)&lt;4,1,1*LEFT(RIGHT(T12,3),1))</f>
        <v>2</v>
      </c>
      <c r="U9" s="37">
        <f>IF(LEN(U12)&lt;4,1,1*LEFT(RIGHT(U12,3),1))</f>
        <v>1</v>
      </c>
      <c r="V9" s="37">
        <f>IF(LEN(V12)&lt;4,1,1*LEFT(RIGHT(V12,3),1))</f>
        <v>2</v>
      </c>
      <c r="W9" s="37">
        <f>IF(LEN(W12)&lt;4,1,1*LEFT(RIGHT(W12,3),1))</f>
        <v>1</v>
      </c>
      <c r="X9" s="37">
        <f>IF(LEN(X12)&lt;4,1,1*LEFT(RIGHT(X12,3),1))</f>
        <v>2</v>
      </c>
      <c r="Y9" s="32">
        <f>Y12</f>
        <v>0</v>
      </c>
      <c r="Z9" s="32">
        <f>Z12</f>
        <v>0</v>
      </c>
      <c r="AA9" s="32">
        <f>AA12</f>
        <v>0</v>
      </c>
      <c r="AB9" s="32">
        <f>AB12</f>
        <v>0</v>
      </c>
      <c r="AC9" s="38">
        <f>AC12</f>
        <v>0</v>
      </c>
      <c r="AD9" s="38">
        <f>AD12</f>
        <v>0</v>
      </c>
      <c r="AE9" s="32" t="s">
        <v>43</v>
      </c>
      <c r="AF9" s="39"/>
      <c r="AG9" s="39"/>
      <c r="AH9" s="39"/>
      <c r="AI9" s="39"/>
      <c r="AL9" s="40"/>
      <c r="AM9" s="6" t="s">
        <v>44</v>
      </c>
      <c r="AN9" s="14" t="s">
        <v>45</v>
      </c>
      <c r="AO9" s="5" t="s">
        <v>46</v>
      </c>
    </row>
    <row r="10" spans="2:40" s="31" customFormat="1" ht="15" customHeight="1">
      <c r="B10" s="41"/>
      <c r="C10" s="42"/>
      <c r="D10" s="33"/>
      <c r="E10" s="43"/>
      <c r="F10" s="44"/>
      <c r="G10" s="35"/>
      <c r="H10" s="45" t="s">
        <v>47</v>
      </c>
      <c r="I10" s="46">
        <f>IF(LEN(I12)&lt;4,I12,LEFT(I12,LEN(I12)-4))</f>
        <v>0</v>
      </c>
      <c r="J10" s="46">
        <f>IF(LEN(J12)&lt;4,J12,LEFT(J12,LEN(J12)-4))</f>
        <v>0</v>
      </c>
      <c r="K10" s="46">
        <f>IF(LEN(K12)&lt;4,K12,LEFT(K12,LEN(K12)-4))</f>
        <v>2</v>
      </c>
      <c r="L10" s="46">
        <f>IF(LEN(L12)&lt;4,L12,LEFT(L12,LEN(L12)-4))</f>
        <v>0</v>
      </c>
      <c r="M10" s="46">
        <f>IF(LEN(M12)&lt;4,M12,LEFT(M12,LEN(M12)-4))</f>
        <v>0</v>
      </c>
      <c r="N10" s="46">
        <f>IF(LEN(N12)&lt;4,N12,LEFT(N12,LEN(N12)-4))</f>
        <v>0</v>
      </c>
      <c r="O10" s="46">
        <f>IF(LEN(O12)&lt;4,O12,LEFT(O12,LEN(O12)-4))</f>
        <v>0</v>
      </c>
      <c r="P10" s="46">
        <f>IF(LEN(P12)&lt;4,P12,LEFT(P12,LEN(P12)-4))</f>
        <v>5</v>
      </c>
      <c r="Q10" s="46">
        <f>IF(LEN(Q12)&lt;4,Q12,LEFT(Q12,LEN(Q12)-4))</f>
        <v>6</v>
      </c>
      <c r="R10" s="46">
        <f>IF(LEN(R12)&lt;4,R12,LEFT(R12,LEN(R12)-4))</f>
        <v>7</v>
      </c>
      <c r="S10" s="46">
        <f>IF(LEN(S12)&lt;4,S12,LEFT(S12,LEN(S12)-4))</f>
        <v>0</v>
      </c>
      <c r="T10" s="46">
        <f>IF(LEN(T12)&lt;4,T12,LEFT(T12,LEN(T12)-4))</f>
        <v>0</v>
      </c>
      <c r="U10" s="46">
        <f>IF(LEN(U12)&lt;4,U12,LEFT(U12,LEN(U12)-4))</f>
        <v>0</v>
      </c>
      <c r="V10" s="46">
        <f>IF(LEN(V12)&lt;4,V12,LEFT(V12,LEN(V12)-4))</f>
        <v>0</v>
      </c>
      <c r="W10" s="46">
        <f>IF(LEN(W12)&lt;4,W12,LEFT(W12,LEN(W12)-4))</f>
        <v>0</v>
      </c>
      <c r="X10" s="46">
        <f>IF(LEN(X12)&lt;4,X12,LEFT(X12,LEN(X12)-4))</f>
        <v>0</v>
      </c>
      <c r="Y10" s="41"/>
      <c r="Z10" s="41"/>
      <c r="AA10" s="41"/>
      <c r="AB10" s="41"/>
      <c r="AC10" s="47"/>
      <c r="AD10" s="47"/>
      <c r="AE10" s="41"/>
      <c r="AF10" s="48"/>
      <c r="AG10" s="48"/>
      <c r="AH10" s="48"/>
      <c r="AI10" s="48"/>
      <c r="AL10" s="40"/>
      <c r="AM10" s="6" t="s">
        <v>48</v>
      </c>
      <c r="AN10" s="1"/>
    </row>
    <row r="11" spans="2:39" ht="37.5" customHeight="1">
      <c r="B11" s="22" t="s">
        <v>49</v>
      </c>
      <c r="C11" s="49" t="s">
        <v>50</v>
      </c>
      <c r="D11" s="50" t="s">
        <v>1</v>
      </c>
      <c r="E11" s="51">
        <f>1!D5</f>
        <v>0</v>
      </c>
      <c r="F11" s="52" t="s">
        <v>51</v>
      </c>
      <c r="G11" s="50" t="s">
        <v>52</v>
      </c>
      <c r="H11" s="51" t="s">
        <v>53</v>
      </c>
      <c r="I11" s="53" t="s">
        <v>54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 t="s">
        <v>55</v>
      </c>
      <c r="Z11" s="53"/>
      <c r="AA11" s="53"/>
      <c r="AB11" s="53"/>
      <c r="AC11" s="54" t="s">
        <v>56</v>
      </c>
      <c r="AD11" s="54" t="s">
        <v>57</v>
      </c>
      <c r="AE11" s="22" t="s">
        <v>58</v>
      </c>
      <c r="AF11" s="53" t="s">
        <v>59</v>
      </c>
      <c r="AG11" s="53"/>
      <c r="AH11" s="53"/>
      <c r="AI11" s="53"/>
      <c r="AL11" s="5"/>
      <c r="AM11" s="6" t="s">
        <v>60</v>
      </c>
    </row>
    <row r="12" spans="2:40" ht="26.25">
      <c r="B12" s="22"/>
      <c r="C12" s="49"/>
      <c r="D12" s="50"/>
      <c r="E12" s="51"/>
      <c r="F12" s="52"/>
      <c r="G12" s="50"/>
      <c r="H12" s="51"/>
      <c r="I12" s="55" t="s">
        <v>61</v>
      </c>
      <c r="J12" s="55" t="s">
        <v>62</v>
      </c>
      <c r="K12" s="56">
        <v>2</v>
      </c>
      <c r="L12" s="56" t="s">
        <v>63</v>
      </c>
      <c r="M12" s="56" t="s">
        <v>64</v>
      </c>
      <c r="N12" s="56" t="s">
        <v>65</v>
      </c>
      <c r="O12" s="56" t="s">
        <v>66</v>
      </c>
      <c r="P12" s="56">
        <v>5</v>
      </c>
      <c r="Q12" s="56">
        <v>6</v>
      </c>
      <c r="R12" s="56">
        <v>7</v>
      </c>
      <c r="S12" s="56" t="s">
        <v>67</v>
      </c>
      <c r="T12" s="56" t="s">
        <v>68</v>
      </c>
      <c r="U12" s="56" t="s">
        <v>69</v>
      </c>
      <c r="V12" s="56" t="s">
        <v>70</v>
      </c>
      <c r="W12" s="56" t="s">
        <v>71</v>
      </c>
      <c r="X12" s="56" t="s">
        <v>72</v>
      </c>
      <c r="Y12" s="57">
        <f>1!P7</f>
        <v>0</v>
      </c>
      <c r="Z12" s="58">
        <f>1!P8</f>
        <v>0</v>
      </c>
      <c r="AA12" s="58">
        <f>1!P9</f>
        <v>0</v>
      </c>
      <c r="AB12" s="59">
        <f>1!P10</f>
        <v>0</v>
      </c>
      <c r="AC12" s="60" t="s">
        <v>73</v>
      </c>
      <c r="AD12" s="61" t="s">
        <v>74</v>
      </c>
      <c r="AE12" s="22"/>
      <c r="AF12" s="62">
        <f>Y12</f>
        <v>0</v>
      </c>
      <c r="AG12" s="58">
        <f>Z12</f>
        <v>0</v>
      </c>
      <c r="AH12" s="58">
        <f>AA12</f>
        <v>0</v>
      </c>
      <c r="AI12" s="63">
        <f>AB12</f>
        <v>0</v>
      </c>
      <c r="AL12" s="5"/>
      <c r="AM12" s="6" t="s">
        <v>75</v>
      </c>
      <c r="AN12" s="1" t="s">
        <v>76</v>
      </c>
    </row>
    <row r="13" spans="2:40" ht="16.5" customHeight="1">
      <c r="B13" s="64">
        <f aca="true" t="shared" si="0" ref="B13:B27">IF(SUM($F13,$H13)=0,"",$E$4)</f>
        <v>0</v>
      </c>
      <c r="C13" s="65">
        <f>IF(1!K$1="","",1!K$1)</f>
        <v>11</v>
      </c>
      <c r="D13" s="66">
        <f>IF(1!D$6="","",1!D$6)</f>
        <v>0</v>
      </c>
      <c r="E13" s="67">
        <f>IF(1!E$5="","",1!E$5)</f>
        <v>0</v>
      </c>
      <c r="F13" s="68">
        <f>COUNTA(1!B$15:B$54)</f>
        <v>9</v>
      </c>
      <c r="G13" s="69">
        <f>COUNTIF(1!C$15:C$54,"да")</f>
        <v>1</v>
      </c>
      <c r="H13" s="70">
        <f>COUNTIF(1!D$15:D$54,"&gt;0")</f>
        <v>1</v>
      </c>
      <c r="I13" s="71">
        <f>COUNTIF(1!E$15:E$54,I$9)</f>
        <v>0</v>
      </c>
      <c r="J13" s="71">
        <f>COUNTIF(1!E$15:E$54,I$9)</f>
        <v>0</v>
      </c>
      <c r="K13" s="71">
        <f>COUNTIF(1!F$15:F$54,K$9)</f>
        <v>1</v>
      </c>
      <c r="L13" s="71">
        <f>COUNTIF(1!G$15:G$54,L$9)</f>
        <v>0</v>
      </c>
      <c r="M13" s="71">
        <f>COUNTIF(1!G$15:G$54,M$9)</f>
        <v>1</v>
      </c>
      <c r="N13" s="71">
        <f>COUNTIF(1!H$15:H$54,N$9)</f>
        <v>0</v>
      </c>
      <c r="O13" s="71">
        <f>COUNTIF(1!H$15:H$54,O$9)</f>
        <v>1</v>
      </c>
      <c r="P13" s="71">
        <f>COUNTIF(1!I$15:I$54,P$9)</f>
        <v>1</v>
      </c>
      <c r="Q13" s="71">
        <f>COUNTIF(1!J$15:J$54,Q$9)</f>
        <v>1</v>
      </c>
      <c r="R13" s="71">
        <f>COUNTIF(1!K$15:K$54,R$9)</f>
        <v>1</v>
      </c>
      <c r="S13" s="71">
        <f>COUNTIF(1!L$15:L$54,S$9)</f>
        <v>0</v>
      </c>
      <c r="T13" s="71">
        <f>COUNTIF(1!L$15:L$54,T$9)</f>
        <v>1</v>
      </c>
      <c r="U13" s="71">
        <f>COUNTIF(1!M$15:M$54,U$9)</f>
        <v>0</v>
      </c>
      <c r="V13" s="71">
        <f>COUNTIF(1!M$15:M$54,V$9)</f>
        <v>1</v>
      </c>
      <c r="W13" s="72">
        <f>COUNTIF(1!N$15:N$54,W$9)</f>
        <v>0</v>
      </c>
      <c r="X13" s="72">
        <f>COUNTIF(1!N$15:N$54,X$9)</f>
        <v>1</v>
      </c>
      <c r="Y13" s="68">
        <f>COUNTIF(1!$P$15:$P$54,Y$9)</f>
        <v>1</v>
      </c>
      <c r="Z13" s="73">
        <f>COUNTIF(1!$P$15:$P$54,Z$9)</f>
        <v>0</v>
      </c>
      <c r="AA13" s="73">
        <f>COUNTIF(1!$P$15:$P$54,AA$9)</f>
        <v>0</v>
      </c>
      <c r="AB13" s="74">
        <f>COUNTIF(1!$P$15:$P$54,AB$9)</f>
        <v>0</v>
      </c>
      <c r="AC13" s="75">
        <f>IF($H13=0,"",SUM(1!$O$15:$O$54)/$H13)</f>
        <v>16</v>
      </c>
      <c r="AD13" s="76">
        <f>IF($H13=0,"",SUMSQ(1!$O$15:$O$54)/$H13)</f>
        <v>256</v>
      </c>
      <c r="AE13" s="77">
        <f>COUNTIF(1!Q$15:Q$54,1)</f>
        <v>0</v>
      </c>
      <c r="AF13" s="78">
        <f>SUM(Y13:Y17)/SUM($H13:$H17)*100</f>
        <v>100</v>
      </c>
      <c r="AG13" s="79">
        <f>SUM(Z13:Z17)/SUM($H13:$H17)*100</f>
        <v>0</v>
      </c>
      <c r="AH13" s="79">
        <f>SUM(AA13:AA17)/SUM($H13:$H17)*100</f>
        <v>0</v>
      </c>
      <c r="AI13" s="80">
        <f>SUM(AB13:AB17)/SUM($H13:$H17)*100</f>
        <v>0</v>
      </c>
      <c r="AJ13" s="25">
        <f>SUM(AF13:AI17)</f>
        <v>100</v>
      </c>
      <c r="AK13" s="81"/>
      <c r="AL13" s="5"/>
      <c r="AM13" s="6" t="s">
        <v>77</v>
      </c>
      <c r="AN13" s="1" t="s">
        <v>78</v>
      </c>
    </row>
    <row r="14" spans="2:40" ht="16.5" customHeight="1">
      <c r="B14" s="82">
        <f t="shared" si="0"/>
        <v>0</v>
      </c>
      <c r="C14" s="83">
        <f>IF(2!K$1="","",2!K$1)</f>
        <v>0</v>
      </c>
      <c r="D14" s="66">
        <f>IF(2!D$6="","",2!D$6)</f>
        <v>0</v>
      </c>
      <c r="E14" s="84">
        <f>IF(2!E$5="","",2!E$5)</f>
        <v>0</v>
      </c>
      <c r="F14" s="85">
        <f>COUNTA(2!B$15:B$54)</f>
        <v>0</v>
      </c>
      <c r="G14" s="86">
        <f>COUNTIF(2!C$15:C$54,"да")</f>
        <v>0</v>
      </c>
      <c r="H14" s="87">
        <f>COUNTIF(2!D$15:D$54,"&gt;0")</f>
        <v>0</v>
      </c>
      <c r="I14" s="88">
        <f>COUNTIF(2!E$15:E$54,I$9)</f>
        <v>0</v>
      </c>
      <c r="J14" s="88">
        <f>COUNTIF(2!E$15:E$54,I$9)</f>
        <v>0</v>
      </c>
      <c r="K14" s="88">
        <f>COUNTIF(2!F$15:F$54,K$9)</f>
        <v>0</v>
      </c>
      <c r="L14" s="88">
        <f>COUNTIF(2!G$15:G$54,L$9)</f>
        <v>0</v>
      </c>
      <c r="M14" s="88">
        <f>COUNTIF(2!G$15:G$54,M$9)</f>
        <v>0</v>
      </c>
      <c r="N14" s="88">
        <f>COUNTIF(2!H$15:H$54,N$9)</f>
        <v>0</v>
      </c>
      <c r="O14" s="88">
        <f>COUNTIF(2!H$15:H$54,O$9)</f>
        <v>0</v>
      </c>
      <c r="P14" s="88">
        <f>COUNTIF(2!I$15:I$54,P$9)</f>
        <v>0</v>
      </c>
      <c r="Q14" s="88">
        <f>COUNTIF(2!J$15:J$54,Q$9)</f>
        <v>0</v>
      </c>
      <c r="R14" s="88">
        <f>COUNTIF(2!K$15:K$54,R$9)</f>
        <v>0</v>
      </c>
      <c r="S14" s="88">
        <f>COUNTIF(2!L$15:L$54,S$9)</f>
        <v>0</v>
      </c>
      <c r="T14" s="88">
        <f>COUNTIF(2!L$15:L$54,T$9)</f>
        <v>0</v>
      </c>
      <c r="U14" s="88">
        <f>COUNTIF(2!M$15:M$54,U$9)</f>
        <v>0</v>
      </c>
      <c r="V14" s="88">
        <f>COUNTIF(2!M$15:M$54,V$9)</f>
        <v>0</v>
      </c>
      <c r="W14" s="89">
        <f>COUNTIF(2!N$15:N$54,W$9)</f>
        <v>0</v>
      </c>
      <c r="X14" s="89">
        <f>COUNTIF(2!N$15:N$54,X$9)</f>
        <v>0</v>
      </c>
      <c r="Y14" s="85">
        <f>COUNTIF(2!$P$15:$P$54,Y$9)</f>
        <v>0</v>
      </c>
      <c r="Z14" s="90">
        <f>COUNTIF(2!$P$15:$P$54,Z$9)</f>
        <v>0</v>
      </c>
      <c r="AA14" s="90">
        <f>COUNTIF(2!$P$15:$P$54,AA$9)</f>
        <v>0</v>
      </c>
      <c r="AB14" s="91">
        <f>COUNTIF(2!$P$15:$P$54,AB$9)</f>
        <v>0</v>
      </c>
      <c r="AC14" s="92">
        <f>IF($H14=0,"",SUM(2!$O$15:$O$54)/$H14)</f>
        <v>0</v>
      </c>
      <c r="AD14" s="93">
        <f>IF($H14=0,"",SUMSQ(2!$O$15:$O$54)/$H14)</f>
        <v>0</v>
      </c>
      <c r="AE14" s="94">
        <f>COUNTIF(2!Q$15:Q$54,1)</f>
        <v>0</v>
      </c>
      <c r="AF14" s="78"/>
      <c r="AG14" s="79"/>
      <c r="AH14" s="79"/>
      <c r="AI14" s="80"/>
      <c r="AJ14" s="25"/>
      <c r="AK14" s="81"/>
      <c r="AL14" s="5"/>
      <c r="AM14" s="6" t="s">
        <v>79</v>
      </c>
      <c r="AN14" s="1" t="s">
        <v>80</v>
      </c>
    </row>
    <row r="15" spans="2:40" ht="16.5" customHeight="1">
      <c r="B15" s="82">
        <f t="shared" si="0"/>
        <v>0</v>
      </c>
      <c r="C15" s="83">
        <f>IF(3!K$1="","",3!K$1)</f>
        <v>0</v>
      </c>
      <c r="D15" s="66">
        <f>IF(3!D$6="","",3!D$6)</f>
        <v>0</v>
      </c>
      <c r="E15" s="84">
        <f>IF(3!E$5="","",3!E$5)</f>
        <v>0</v>
      </c>
      <c r="F15" s="85">
        <f>COUNTA(3!B$15:B$54)</f>
        <v>0</v>
      </c>
      <c r="G15" s="86">
        <f>COUNTIF(3!C$15:C$54,"да")</f>
        <v>0</v>
      </c>
      <c r="H15" s="87">
        <f>COUNTIF(3!D$15:D$54,"&gt;0")</f>
        <v>0</v>
      </c>
      <c r="I15" s="88">
        <f>COUNTIF(3!E$15:E$54,I$9)</f>
        <v>0</v>
      </c>
      <c r="J15" s="88">
        <f>COUNTIF(3!E$15:E$54,I$9)</f>
        <v>0</v>
      </c>
      <c r="K15" s="88">
        <f>COUNTIF(3!F$15:F$54,K$9)</f>
        <v>0</v>
      </c>
      <c r="L15" s="88">
        <f>COUNTIF(3!G$15:G$54,L$9)</f>
        <v>0</v>
      </c>
      <c r="M15" s="88">
        <f>COUNTIF(3!G$15:G$54,M$9)</f>
        <v>0</v>
      </c>
      <c r="N15" s="88">
        <f>COUNTIF(3!H$15:H$54,N$9)</f>
        <v>0</v>
      </c>
      <c r="O15" s="88">
        <f>COUNTIF(3!H$15:H$54,O$9)</f>
        <v>0</v>
      </c>
      <c r="P15" s="88">
        <f>COUNTIF(3!I$15:I$54,P$9)</f>
        <v>0</v>
      </c>
      <c r="Q15" s="88">
        <f>COUNTIF(3!J$15:J$54,Q$9)</f>
        <v>0</v>
      </c>
      <c r="R15" s="88">
        <f>COUNTIF(3!K$15:K$54,R$9)</f>
        <v>0</v>
      </c>
      <c r="S15" s="88">
        <f>COUNTIF(3!L$15:L$54,S$9)</f>
        <v>0</v>
      </c>
      <c r="T15" s="88">
        <f>COUNTIF(3!L$15:L$54,T$9)</f>
        <v>0</v>
      </c>
      <c r="U15" s="88">
        <f>COUNTIF(3!M$15:M$54,U$9)</f>
        <v>0</v>
      </c>
      <c r="V15" s="88">
        <f>COUNTIF(3!M$15:M$54,V$9)</f>
        <v>0</v>
      </c>
      <c r="W15" s="89">
        <f>COUNTIF(3!N$15:N$54,W$9)</f>
        <v>0</v>
      </c>
      <c r="X15" s="89">
        <f>COUNTIF(3!N$15:N$54,X$9)</f>
        <v>0</v>
      </c>
      <c r="Y15" s="85">
        <f>COUNTIF(3!$P$15:$P$54,Y$9)</f>
        <v>0</v>
      </c>
      <c r="Z15" s="90">
        <f>COUNTIF(3!$P$15:$P$54,Z$9)</f>
        <v>0</v>
      </c>
      <c r="AA15" s="90">
        <f>COUNTIF(3!$P$15:$P$54,AA$9)</f>
        <v>0</v>
      </c>
      <c r="AB15" s="91">
        <f>COUNTIF(3!$P$15:$P$54,AB$9)</f>
        <v>0</v>
      </c>
      <c r="AC15" s="92">
        <f>IF($H15=0,"",SUM(3!$O$15:$O$54)/$H15)</f>
        <v>0</v>
      </c>
      <c r="AD15" s="93">
        <f>IF($H15=0,"",SUMSQ(3!$O$15:$O$54)/$H15)</f>
        <v>0</v>
      </c>
      <c r="AE15" s="94">
        <f>COUNTIF(3!Q$15:Q$54,1)</f>
        <v>0</v>
      </c>
      <c r="AF15" s="78"/>
      <c r="AG15" s="79"/>
      <c r="AH15" s="79"/>
      <c r="AI15" s="80"/>
      <c r="AJ15" s="25"/>
      <c r="AK15" s="81"/>
      <c r="AL15" s="5"/>
      <c r="AM15" s="6" t="s">
        <v>81</v>
      </c>
      <c r="AN15" s="1" t="s">
        <v>82</v>
      </c>
    </row>
    <row r="16" spans="2:40" ht="16.5" customHeight="1">
      <c r="B16" s="82">
        <f t="shared" si="0"/>
        <v>0</v>
      </c>
      <c r="C16" s="83">
        <f>IF(4!K$1="","",4!K$1)</f>
        <v>0</v>
      </c>
      <c r="D16" s="66">
        <f>IF(4!D$6="","",4!D$6)</f>
        <v>0</v>
      </c>
      <c r="E16" s="84">
        <f>IF(4!E$5="","",4!E$5)</f>
        <v>0</v>
      </c>
      <c r="F16" s="85">
        <f>COUNTA(4!B$15:B$54)</f>
        <v>0</v>
      </c>
      <c r="G16" s="86">
        <f>COUNTIF(4!C$15:C$54,"да")</f>
        <v>0</v>
      </c>
      <c r="H16" s="87">
        <f>COUNTIF(4!D$15:D$54,"&gt;0")</f>
        <v>0</v>
      </c>
      <c r="I16" s="88">
        <f>COUNTIF(4!E$15:E$54,I$9)</f>
        <v>0</v>
      </c>
      <c r="J16" s="88">
        <f>COUNTIF(4!E$15:E$54,I$9)</f>
        <v>0</v>
      </c>
      <c r="K16" s="88">
        <f>COUNTIF(4!F$15:F$54,K$9)</f>
        <v>0</v>
      </c>
      <c r="L16" s="88">
        <f>COUNTIF(4!G$15:G$54,L$9)</f>
        <v>0</v>
      </c>
      <c r="M16" s="88">
        <f>COUNTIF(4!G$15:G$54,M$9)</f>
        <v>0</v>
      </c>
      <c r="N16" s="88">
        <f>COUNTIF(4!H$15:H$54,N$9)</f>
        <v>0</v>
      </c>
      <c r="O16" s="88">
        <f>COUNTIF(4!H$15:H$54,O$9)</f>
        <v>0</v>
      </c>
      <c r="P16" s="88">
        <f>COUNTIF(4!I$15:I$54,P$9)</f>
        <v>0</v>
      </c>
      <c r="Q16" s="88">
        <f>COUNTIF(4!J$15:J$54,Q$9)</f>
        <v>0</v>
      </c>
      <c r="R16" s="88">
        <f>COUNTIF(4!K$15:K$54,R$9)</f>
        <v>0</v>
      </c>
      <c r="S16" s="88">
        <f>COUNTIF(4!L$15:L$54,S$9)</f>
        <v>0</v>
      </c>
      <c r="T16" s="88">
        <f>COUNTIF(4!L$15:L$54,T$9)</f>
        <v>0</v>
      </c>
      <c r="U16" s="88">
        <f>COUNTIF(4!M$15:M$54,U$9)</f>
        <v>0</v>
      </c>
      <c r="V16" s="88">
        <f>COUNTIF(4!M$15:M$54,V$9)</f>
        <v>0</v>
      </c>
      <c r="W16" s="89">
        <f>COUNTIF(4!N$15:N$54,W$9)</f>
        <v>0</v>
      </c>
      <c r="X16" s="89">
        <f>COUNTIF(4!N$15:N$54,X$9)</f>
        <v>0</v>
      </c>
      <c r="Y16" s="85">
        <f>COUNTIF(4!$P$15:$P$54,Y$9)</f>
        <v>0</v>
      </c>
      <c r="Z16" s="90">
        <f>COUNTIF(4!$P$15:$P$54,Z$9)</f>
        <v>0</v>
      </c>
      <c r="AA16" s="90">
        <f>COUNTIF(4!$P$15:$P$54,AA$9)</f>
        <v>0</v>
      </c>
      <c r="AB16" s="91">
        <f>COUNTIF(4!$P$15:$P$54,AB$9)</f>
        <v>0</v>
      </c>
      <c r="AC16" s="92">
        <f>IF($H16=0,"",SUM(4!$O$15:$O$54)/$H16)</f>
        <v>0</v>
      </c>
      <c r="AD16" s="93">
        <f>IF($H16=0,"",SUMSQ(4!$O$15:$O$54)/$H16)</f>
        <v>0</v>
      </c>
      <c r="AE16" s="94">
        <f>COUNTIF(4!Q$15:Q$54,1)</f>
        <v>0</v>
      </c>
      <c r="AF16" s="78"/>
      <c r="AG16" s="79"/>
      <c r="AH16" s="79"/>
      <c r="AI16" s="80"/>
      <c r="AJ16" s="25"/>
      <c r="AK16" s="81"/>
      <c r="AL16" s="5"/>
      <c r="AM16" s="6" t="s">
        <v>83</v>
      </c>
      <c r="AN16" s="1" t="s">
        <v>84</v>
      </c>
    </row>
    <row r="17" spans="2:40" ht="16.5" customHeight="1">
      <c r="B17" s="95">
        <f t="shared" si="0"/>
        <v>0</v>
      </c>
      <c r="C17" s="96">
        <f>IF(5!K$1="","",5!K$1)</f>
        <v>0</v>
      </c>
      <c r="D17" s="97">
        <f>IF(5!D$6="","",5!D$6)</f>
        <v>0</v>
      </c>
      <c r="E17" s="98">
        <f>IF(5!E$5="","",5!E$5)</f>
        <v>0</v>
      </c>
      <c r="F17" s="99">
        <f>COUNTA(5!B$15:B$54)</f>
        <v>0</v>
      </c>
      <c r="G17" s="100">
        <f>COUNTIF(5!C$15:C$54,"да")</f>
        <v>0</v>
      </c>
      <c r="H17" s="101">
        <f>COUNTIF(5!D$15:D$54,"&gt;0")</f>
        <v>0</v>
      </c>
      <c r="I17" s="102">
        <f>COUNTIF(5!E$15:E$54,I$9)</f>
        <v>0</v>
      </c>
      <c r="J17" s="102">
        <f>COUNTIF(5!E$15:E$54,I$9)</f>
        <v>0</v>
      </c>
      <c r="K17" s="102">
        <f>COUNTIF(5!F$15:F$54,K$9)</f>
        <v>0</v>
      </c>
      <c r="L17" s="102">
        <f>COUNTIF(5!G$15:G$54,L$9)</f>
        <v>0</v>
      </c>
      <c r="M17" s="102">
        <f>COUNTIF(5!G$15:G$54,M$9)</f>
        <v>0</v>
      </c>
      <c r="N17" s="102">
        <f>COUNTIF(5!H$15:H$54,N$9)</f>
        <v>0</v>
      </c>
      <c r="O17" s="102">
        <f>COUNTIF(5!H$15:H$54,O$9)</f>
        <v>0</v>
      </c>
      <c r="P17" s="102">
        <f>COUNTIF(5!I$15:I$54,P$9)</f>
        <v>0</v>
      </c>
      <c r="Q17" s="102">
        <f>COUNTIF(5!J$15:J$54,Q$9)</f>
        <v>0</v>
      </c>
      <c r="R17" s="102">
        <f>COUNTIF(5!K$15:K$54,R$9)</f>
        <v>0</v>
      </c>
      <c r="S17" s="102">
        <f>COUNTIF(5!L$15:L$54,S$9)</f>
        <v>0</v>
      </c>
      <c r="T17" s="102">
        <f>COUNTIF(5!L$15:L$54,T$9)</f>
        <v>0</v>
      </c>
      <c r="U17" s="102">
        <f>COUNTIF(5!M$15:M$54,U$9)</f>
        <v>0</v>
      </c>
      <c r="V17" s="102">
        <f>COUNTIF(5!M$15:M$54,V$9)</f>
        <v>0</v>
      </c>
      <c r="W17" s="103">
        <f>COUNTIF(5!N$15:N$54,W$9)</f>
        <v>0</v>
      </c>
      <c r="X17" s="103">
        <f>COUNTIF(5!N$15:N$54,X$9)</f>
        <v>0</v>
      </c>
      <c r="Y17" s="99">
        <f>COUNTIF(5!$P$15:$P$54,Y$9)</f>
        <v>0</v>
      </c>
      <c r="Z17" s="104">
        <f>COUNTIF(5!$P$15:$P$54,Z$9)</f>
        <v>0</v>
      </c>
      <c r="AA17" s="104">
        <f>COUNTIF(5!$P$15:$P$54,AA$9)</f>
        <v>0</v>
      </c>
      <c r="AB17" s="105">
        <f>COUNTIF(5!$P$15:$P$54,AB$9)</f>
        <v>0</v>
      </c>
      <c r="AC17" s="106">
        <f>IF($H17=0,"",SUM(5!$O$15:$O$54)/$H17)</f>
        <v>0</v>
      </c>
      <c r="AD17" s="107">
        <f>IF($H17=0,"",SUMSQ(5!$O$15:$O$54)/$H17)</f>
        <v>0</v>
      </c>
      <c r="AE17" s="108">
        <f>COUNTIF(5!Q$15:Q$54,1)</f>
        <v>0</v>
      </c>
      <c r="AF17" s="78"/>
      <c r="AG17" s="79"/>
      <c r="AH17" s="79"/>
      <c r="AI17" s="80"/>
      <c r="AJ17" s="25"/>
      <c r="AK17" s="81"/>
      <c r="AL17" s="5"/>
      <c r="AM17" s="6" t="s">
        <v>85</v>
      </c>
      <c r="AN17" s="1" t="s">
        <v>86</v>
      </c>
    </row>
    <row r="18" spans="2:40" ht="16.5" customHeight="1">
      <c r="B18" s="64">
        <f t="shared" si="0"/>
        <v>0</v>
      </c>
      <c r="C18" s="65">
        <f>IF(6!K$1="","",6!K$1)</f>
        <v>0</v>
      </c>
      <c r="D18" s="66">
        <f>IF(6!D$6="","",6!D$6)</f>
        <v>0</v>
      </c>
      <c r="E18" s="67">
        <f>IF(6!E$5="","",6!E$5)</f>
        <v>0</v>
      </c>
      <c r="F18" s="68">
        <f>COUNTA(6!B$15:B$54)</f>
        <v>0</v>
      </c>
      <c r="G18" s="69">
        <f>COUNTIF(6!C$15:C$54,"да")</f>
        <v>0</v>
      </c>
      <c r="H18" s="70">
        <f>COUNTIF(6!D$15:D$54,"&gt;0")</f>
        <v>0</v>
      </c>
      <c r="I18" s="71">
        <f>COUNTIF(6!E$15:E$54,I$9)</f>
        <v>0</v>
      </c>
      <c r="J18" s="71">
        <f>COUNTIF(6!E$15:E$54,I$9)</f>
        <v>0</v>
      </c>
      <c r="K18" s="71">
        <f>COUNTIF(6!F$15:F$54,K$9)</f>
        <v>0</v>
      </c>
      <c r="L18" s="71">
        <f>COUNTIF(6!G$15:G$54,L$9)</f>
        <v>0</v>
      </c>
      <c r="M18" s="71">
        <f>COUNTIF(6!G$15:G$54,M$9)</f>
        <v>0</v>
      </c>
      <c r="N18" s="71">
        <f>COUNTIF(6!H$15:H$54,N$9)</f>
        <v>0</v>
      </c>
      <c r="O18" s="71">
        <f>COUNTIF(6!H$15:H$54,O$9)</f>
        <v>0</v>
      </c>
      <c r="P18" s="71">
        <f>COUNTIF(6!I$15:I$54,P$9)</f>
        <v>0</v>
      </c>
      <c r="Q18" s="71">
        <f>COUNTIF(6!J$15:J$54,Q$9)</f>
        <v>0</v>
      </c>
      <c r="R18" s="71">
        <f>COUNTIF(6!K$15:K$54,R$9)</f>
        <v>0</v>
      </c>
      <c r="S18" s="71">
        <f>COUNTIF(6!L$15:L$54,S$9)</f>
        <v>0</v>
      </c>
      <c r="T18" s="71">
        <f>COUNTIF(6!L$15:L$54,T$9)</f>
        <v>0</v>
      </c>
      <c r="U18" s="71">
        <f>COUNTIF(6!M$15:M$54,U$9)</f>
        <v>0</v>
      </c>
      <c r="V18" s="71">
        <f>COUNTIF(6!M$15:M$54,V$9)</f>
        <v>0</v>
      </c>
      <c r="W18" s="72">
        <f>COUNTIF(6!N$15:N$54,W$9)</f>
        <v>0</v>
      </c>
      <c r="X18" s="72">
        <f>COUNTIF(6!N$15:N$54,X$9)</f>
        <v>0</v>
      </c>
      <c r="Y18" s="68">
        <f>COUNTIF(6!$P$15:$P$54,Y$9)</f>
        <v>0</v>
      </c>
      <c r="Z18" s="73">
        <f>COUNTIF(6!$P$15:$P$54,Z$9)</f>
        <v>0</v>
      </c>
      <c r="AA18" s="73">
        <f>COUNTIF(6!$P$15:$P$54,AA$9)</f>
        <v>0</v>
      </c>
      <c r="AB18" s="74">
        <f>COUNTIF(6!$P$15:$P$54,AB$9)</f>
        <v>0</v>
      </c>
      <c r="AC18" s="109">
        <f>IF($H18=0,"",SUM(6!$O$15:$O$54)/$H18)</f>
        <v>0</v>
      </c>
      <c r="AD18" s="110">
        <f>IF($H18=0,"",SUMSQ(6!$O$15:$O$54)/$H18)</f>
        <v>0</v>
      </c>
      <c r="AE18" s="77">
        <f>COUNTIF(6!Q$15:Q$54,1)</f>
        <v>0</v>
      </c>
      <c r="AF18" s="78" t="e">
        <f>SUM(Y18:Y22)/SUM($H18:$H22)*100</f>
        <v>#DIV/0!</v>
      </c>
      <c r="AG18" s="79" t="e">
        <f>SUM(Z18:Z22)/SUM($H18:$H22)*100</f>
        <v>#DIV/0!</v>
      </c>
      <c r="AH18" s="79" t="e">
        <f>SUM(AA18:AA22)/SUM($H18:$H22)*100</f>
        <v>#DIV/0!</v>
      </c>
      <c r="AI18" s="80" t="e">
        <f>SUM(AB18:AB22)/SUM($H18:$H22)*100</f>
        <v>#DIV/0!</v>
      </c>
      <c r="AJ18" s="25" t="e">
        <f>SUM(AF18:AI22)</f>
        <v>#DIV/0!</v>
      </c>
      <c r="AK18" s="81"/>
      <c r="AL18" s="5"/>
      <c r="AM18" s="6" t="s">
        <v>87</v>
      </c>
      <c r="AN18" s="1" t="s">
        <v>88</v>
      </c>
    </row>
    <row r="19" spans="2:39" ht="16.5" customHeight="1">
      <c r="B19" s="82">
        <f t="shared" si="0"/>
        <v>0</v>
      </c>
      <c r="C19" s="83">
        <f>IF(7!K$1="","",7!K$1)</f>
        <v>0</v>
      </c>
      <c r="D19" s="66">
        <f>IF(7!D$6="","",7!D$6)</f>
        <v>0</v>
      </c>
      <c r="E19" s="84">
        <f>IF(7!E$5="","",7!E$5)</f>
        <v>0</v>
      </c>
      <c r="F19" s="85">
        <f>COUNTA(7!B$15:B$54)</f>
        <v>0</v>
      </c>
      <c r="G19" s="86">
        <f>COUNTIF(7!C$15:C$54,"да")</f>
        <v>0</v>
      </c>
      <c r="H19" s="87">
        <f>COUNTIF(7!D$15:D$54,"&gt;0")</f>
        <v>0</v>
      </c>
      <c r="I19" s="88">
        <f>COUNTIF(7!E$15:E$54,I$9)</f>
        <v>0</v>
      </c>
      <c r="J19" s="88">
        <f>COUNTIF(7!E$15:E$54,I$9)</f>
        <v>0</v>
      </c>
      <c r="K19" s="88">
        <f>COUNTIF(7!F$15:F$54,K$9)</f>
        <v>0</v>
      </c>
      <c r="L19" s="88">
        <f>COUNTIF(7!G$15:G$54,L$9)</f>
        <v>0</v>
      </c>
      <c r="M19" s="88">
        <f>COUNTIF(7!G$15:G$54,M$9)</f>
        <v>0</v>
      </c>
      <c r="N19" s="88">
        <f>COUNTIF(7!H$15:H$54,N$9)</f>
        <v>0</v>
      </c>
      <c r="O19" s="88">
        <f>COUNTIF(7!H$15:H$54,O$9)</f>
        <v>0</v>
      </c>
      <c r="P19" s="88">
        <f>COUNTIF(7!I$15:I$54,P$9)</f>
        <v>0</v>
      </c>
      <c r="Q19" s="88">
        <f>COUNTIF(7!J$15:J$54,Q$9)</f>
        <v>0</v>
      </c>
      <c r="R19" s="88">
        <f>COUNTIF(7!K$15:K$54,R$9)</f>
        <v>0</v>
      </c>
      <c r="S19" s="88">
        <f>COUNTIF(7!L$15:L$54,S$9)</f>
        <v>0</v>
      </c>
      <c r="T19" s="88">
        <f>COUNTIF(7!L$15:L$54,T$9)</f>
        <v>0</v>
      </c>
      <c r="U19" s="88">
        <f>COUNTIF(7!M$15:M$54,U$9)</f>
        <v>0</v>
      </c>
      <c r="V19" s="88">
        <f>COUNTIF(7!M$15:M$54,V$9)</f>
        <v>0</v>
      </c>
      <c r="W19" s="89">
        <f>COUNTIF(7!N$15:N$54,W$9)</f>
        <v>0</v>
      </c>
      <c r="X19" s="89">
        <f>COUNTIF(7!N$15:N$54,X$9)</f>
        <v>0</v>
      </c>
      <c r="Y19" s="85">
        <f>COUNTIF(7!$P$15:$P$54,Y$9)</f>
        <v>0</v>
      </c>
      <c r="Z19" s="90">
        <f>COUNTIF(7!$P$15:$P$54,Z$9)</f>
        <v>0</v>
      </c>
      <c r="AA19" s="90">
        <f>COUNTIF(7!$P$15:$P$54,AA$9)</f>
        <v>0</v>
      </c>
      <c r="AB19" s="91">
        <f>COUNTIF(7!$P$15:$P$54,AB$9)</f>
        <v>0</v>
      </c>
      <c r="AC19" s="92">
        <f>IF($H19=0,"",SUM(7!$O$15:$O$54)/$H19)</f>
        <v>0</v>
      </c>
      <c r="AD19" s="93">
        <f>IF($H19=0,"",SUMSQ(7!$O$15:$O$54)/$H19)</f>
        <v>0</v>
      </c>
      <c r="AE19" s="94">
        <f>COUNTIF(7!Q$15:Q$54,1)</f>
        <v>0</v>
      </c>
      <c r="AF19" s="78"/>
      <c r="AG19" s="79"/>
      <c r="AH19" s="79"/>
      <c r="AI19" s="80"/>
      <c r="AJ19" s="25"/>
      <c r="AK19" s="81"/>
      <c r="AL19" s="5"/>
      <c r="AM19" s="6" t="s">
        <v>89</v>
      </c>
    </row>
    <row r="20" spans="2:39" ht="16.5" customHeight="1">
      <c r="B20" s="82">
        <f t="shared" si="0"/>
        <v>0</v>
      </c>
      <c r="C20" s="83">
        <f>IF(8!K$1="","",8!K$1)</f>
        <v>0</v>
      </c>
      <c r="D20" s="66">
        <f>IF(8!D$6="","",8!D$6)</f>
        <v>0</v>
      </c>
      <c r="E20" s="84">
        <f>IF(8!E$5="","",8!E$5)</f>
        <v>0</v>
      </c>
      <c r="F20" s="85">
        <f>COUNTA(8!B$15:B$54)</f>
        <v>0</v>
      </c>
      <c r="G20" s="86">
        <f>COUNTIF(8!C$15:C$54,"да")</f>
        <v>0</v>
      </c>
      <c r="H20" s="87">
        <f>COUNTIF(8!D$15:D$54,"&gt;0")</f>
        <v>0</v>
      </c>
      <c r="I20" s="88">
        <f>COUNTIF(8!E$15:E$54,I$9)</f>
        <v>0</v>
      </c>
      <c r="J20" s="88">
        <f>COUNTIF(8!E$15:E$54,I$9)</f>
        <v>0</v>
      </c>
      <c r="K20" s="88">
        <f>COUNTIF(8!F$15:F$54,K$9)</f>
        <v>0</v>
      </c>
      <c r="L20" s="88">
        <f>COUNTIF(8!G$15:G$54,L$9)</f>
        <v>0</v>
      </c>
      <c r="M20" s="88">
        <f>COUNTIF(8!G$15:G$54,M$9)</f>
        <v>0</v>
      </c>
      <c r="N20" s="88">
        <f>COUNTIF(8!H$15:H$54,N$9)</f>
        <v>0</v>
      </c>
      <c r="O20" s="88">
        <f>COUNTIF(8!H$15:H$54,O$9)</f>
        <v>0</v>
      </c>
      <c r="P20" s="88">
        <f>COUNTIF(8!I$15:I$54,P$9)</f>
        <v>0</v>
      </c>
      <c r="Q20" s="88">
        <f>COUNTIF(8!J$15:J$54,Q$9)</f>
        <v>0</v>
      </c>
      <c r="R20" s="88">
        <f>COUNTIF(8!K$15:K$54,R$9)</f>
        <v>0</v>
      </c>
      <c r="S20" s="88">
        <f>COUNTIF(8!L$15:L$54,S$9)</f>
        <v>0</v>
      </c>
      <c r="T20" s="88">
        <f>COUNTIF(8!L$15:L$54,T$9)</f>
        <v>0</v>
      </c>
      <c r="U20" s="88">
        <f>COUNTIF(8!M$15:M$54,U$9)</f>
        <v>0</v>
      </c>
      <c r="V20" s="88">
        <f>COUNTIF(8!M$15:M$54,V$9)</f>
        <v>0</v>
      </c>
      <c r="W20" s="89">
        <f>COUNTIF(8!N$15:N$54,W$9)</f>
        <v>0</v>
      </c>
      <c r="X20" s="89">
        <f>COUNTIF(8!N$15:N$54,X$9)</f>
        <v>0</v>
      </c>
      <c r="Y20" s="85">
        <f>COUNTIF(8!$P$15:$P$54,Y$9)</f>
        <v>0</v>
      </c>
      <c r="Z20" s="90">
        <f>COUNTIF(8!$P$15:$P$54,Z$9)</f>
        <v>0</v>
      </c>
      <c r="AA20" s="90">
        <f>COUNTIF(8!$P$15:$P$54,AA$9)</f>
        <v>0</v>
      </c>
      <c r="AB20" s="91">
        <f>COUNTIF(8!$P$15:$P$54,AB$9)</f>
        <v>0</v>
      </c>
      <c r="AC20" s="92">
        <f>IF($H20=0,"",SUM(8!$O$15:$O$54)/$H20)</f>
        <v>0</v>
      </c>
      <c r="AD20" s="93">
        <f>IF($H20=0,"",SUMSQ(8!$O$15:$O$54)/$H20)</f>
        <v>0</v>
      </c>
      <c r="AE20" s="94">
        <f>COUNTIF(8!Q$15:Q$54,1)</f>
        <v>0</v>
      </c>
      <c r="AF20" s="78"/>
      <c r="AG20" s="79"/>
      <c r="AH20" s="79"/>
      <c r="AI20" s="80"/>
      <c r="AJ20" s="25"/>
      <c r="AK20" s="81"/>
      <c r="AL20" s="5"/>
      <c r="AM20" s="6" t="s">
        <v>90</v>
      </c>
    </row>
    <row r="21" spans="2:39" ht="16.5" customHeight="1">
      <c r="B21" s="82">
        <f t="shared" si="0"/>
        <v>0</v>
      </c>
      <c r="C21" s="83">
        <f>IF(9!K$1="","",9!K$1)</f>
        <v>0</v>
      </c>
      <c r="D21" s="66">
        <f>IF(9!D$6="","",9!D$6)</f>
        <v>0</v>
      </c>
      <c r="E21" s="84">
        <f>IF(9!E$5="","",9!E$5)</f>
        <v>0</v>
      </c>
      <c r="F21" s="85">
        <f>COUNTA(9!B$15:B$54)</f>
        <v>0</v>
      </c>
      <c r="G21" s="86">
        <f>COUNTIF(9!C$15:C$54,"да")</f>
        <v>0</v>
      </c>
      <c r="H21" s="87">
        <f>COUNTIF(9!D$15:D$54,"&gt;0")</f>
        <v>0</v>
      </c>
      <c r="I21" s="88">
        <f>COUNTIF(9!E$15:E$54,I$9)</f>
        <v>0</v>
      </c>
      <c r="J21" s="88">
        <f>COUNTIF(9!E$15:E$54,I$9)</f>
        <v>0</v>
      </c>
      <c r="K21" s="88">
        <f>COUNTIF(9!F$15:F$54,K$9)</f>
        <v>0</v>
      </c>
      <c r="L21" s="88">
        <f>COUNTIF(9!G$15:G$54,L$9)</f>
        <v>0</v>
      </c>
      <c r="M21" s="88">
        <f>COUNTIF(9!G$15:G$54,M$9)</f>
        <v>0</v>
      </c>
      <c r="N21" s="88">
        <f>COUNTIF(9!H$15:H$54,N$9)</f>
        <v>0</v>
      </c>
      <c r="O21" s="88">
        <f>COUNTIF(9!H$15:H$54,O$9)</f>
        <v>0</v>
      </c>
      <c r="P21" s="88">
        <f>COUNTIF(9!I$15:I$54,P$9)</f>
        <v>0</v>
      </c>
      <c r="Q21" s="88">
        <f>COUNTIF(9!J$15:J$54,Q$9)</f>
        <v>0</v>
      </c>
      <c r="R21" s="88">
        <f>COUNTIF(9!K$15:K$54,R$9)</f>
        <v>0</v>
      </c>
      <c r="S21" s="88">
        <f>COUNTIF(9!L$15:L$54,S$9)</f>
        <v>0</v>
      </c>
      <c r="T21" s="88">
        <f>COUNTIF(9!L$15:L$54,T$9)</f>
        <v>0</v>
      </c>
      <c r="U21" s="88">
        <f>COUNTIF(9!M$15:M$54,U$9)</f>
        <v>0</v>
      </c>
      <c r="V21" s="88">
        <f>COUNTIF(9!M$15:M$54,V$9)</f>
        <v>0</v>
      </c>
      <c r="W21" s="89">
        <f>COUNTIF(9!N$15:N$54,W$9)</f>
        <v>0</v>
      </c>
      <c r="X21" s="89">
        <f>COUNTIF(9!N$15:N$54,X$9)</f>
        <v>0</v>
      </c>
      <c r="Y21" s="85">
        <f>COUNTIF(9!$P$15:$P$54,Y$9)</f>
        <v>0</v>
      </c>
      <c r="Z21" s="90">
        <f>COUNTIF(9!$P$15:$P$54,Z$9)</f>
        <v>0</v>
      </c>
      <c r="AA21" s="90">
        <f>COUNTIF(9!$P$15:$P$54,AA$9)</f>
        <v>0</v>
      </c>
      <c r="AB21" s="91">
        <f>COUNTIF(9!$P$15:$P$54,AB$9)</f>
        <v>0</v>
      </c>
      <c r="AC21" s="92">
        <f>IF($H21=0,"",SUM(9!$O$15:$O$54)/$H21)</f>
        <v>0</v>
      </c>
      <c r="AD21" s="93">
        <f>IF($H21=0,"",SUMSQ(9!$O$15:$O$54)/$H21)</f>
        <v>0</v>
      </c>
      <c r="AE21" s="94">
        <f>COUNTIF(9!Q$15:Q$54,1)</f>
        <v>0</v>
      </c>
      <c r="AF21" s="78"/>
      <c r="AG21" s="79"/>
      <c r="AH21" s="79"/>
      <c r="AI21" s="80"/>
      <c r="AJ21" s="25"/>
      <c r="AK21" s="81"/>
      <c r="AL21" s="5"/>
      <c r="AM21" s="6" t="s">
        <v>91</v>
      </c>
    </row>
    <row r="22" spans="2:39" ht="16.5" customHeight="1">
      <c r="B22" s="95">
        <f t="shared" si="0"/>
        <v>0</v>
      </c>
      <c r="C22" s="96">
        <f>IF('10'!K$1="","",'10'!K$1)</f>
        <v>0</v>
      </c>
      <c r="D22" s="97">
        <f>IF('10'!D$6="","",'10'!D$6)</f>
        <v>0</v>
      </c>
      <c r="E22" s="98">
        <f>IF('10'!E$5="","",'10'!E$5)</f>
        <v>0</v>
      </c>
      <c r="F22" s="99">
        <f>COUNTA('10'!B$15:B$54)</f>
        <v>0</v>
      </c>
      <c r="G22" s="100">
        <f>COUNTIF('10'!C$15:C$54,"да")</f>
        <v>0</v>
      </c>
      <c r="H22" s="101">
        <f>COUNTIF('10'!D$15:D$54,"&gt;0")</f>
        <v>0</v>
      </c>
      <c r="I22" s="102">
        <f>COUNTIF('10'!E$15:E$54,I$9)</f>
        <v>0</v>
      </c>
      <c r="J22" s="102">
        <f>COUNTIF('10'!E$15:E$54,I$9)</f>
        <v>0</v>
      </c>
      <c r="K22" s="102">
        <f>COUNTIF('10'!F$15:F$54,K$9)</f>
        <v>0</v>
      </c>
      <c r="L22" s="102">
        <f>COUNTIF('10'!G$15:G$54,L$9)</f>
        <v>0</v>
      </c>
      <c r="M22" s="102">
        <f>COUNTIF('10'!G$15:G$54,M$9)</f>
        <v>0</v>
      </c>
      <c r="N22" s="102">
        <f>COUNTIF('10'!H$15:H$54,N$9)</f>
        <v>0</v>
      </c>
      <c r="O22" s="102">
        <f>COUNTIF('10'!H$15:H$54,O$9)</f>
        <v>0</v>
      </c>
      <c r="P22" s="102">
        <f>COUNTIF('10'!I$15:I$54,P$9)</f>
        <v>0</v>
      </c>
      <c r="Q22" s="102">
        <f>COUNTIF('10'!J$15:J$54,Q$9)</f>
        <v>0</v>
      </c>
      <c r="R22" s="102">
        <f>COUNTIF('10'!K$15:K$54,R$9)</f>
        <v>0</v>
      </c>
      <c r="S22" s="102">
        <f>COUNTIF('10'!L$15:L$54,S$9)</f>
        <v>0</v>
      </c>
      <c r="T22" s="102">
        <f>COUNTIF('10'!L$15:L$54,T$9)</f>
        <v>0</v>
      </c>
      <c r="U22" s="102">
        <f>COUNTIF('10'!M$15:M$54,U$9)</f>
        <v>0</v>
      </c>
      <c r="V22" s="102">
        <f>COUNTIF('10'!M$15:M$54,V$9)</f>
        <v>0</v>
      </c>
      <c r="W22" s="103">
        <f>COUNTIF('10'!N$15:N$54,W$9)</f>
        <v>0</v>
      </c>
      <c r="X22" s="103">
        <f>COUNTIF('10'!N$15:N$54,X$9)</f>
        <v>0</v>
      </c>
      <c r="Y22" s="99">
        <f>COUNTIF('10'!$P$15:$P$54,Y$9)</f>
        <v>0</v>
      </c>
      <c r="Z22" s="104">
        <f>COUNTIF('10'!$P$15:$P$54,Z$9)</f>
        <v>0</v>
      </c>
      <c r="AA22" s="104">
        <f>COUNTIF('10'!$P$15:$P$54,AA$9)</f>
        <v>0</v>
      </c>
      <c r="AB22" s="105">
        <f>COUNTIF('10'!$P$15:$P$54,AB$9)</f>
        <v>0</v>
      </c>
      <c r="AC22" s="111">
        <f>IF($H22=0,"",SUM('10'!$O$15:$O$54)/$H22)</f>
        <v>0</v>
      </c>
      <c r="AD22" s="112">
        <f>IF($H22=0,"",SUMSQ('10'!$O$15:$O$54)/$H22)</f>
        <v>0</v>
      </c>
      <c r="AE22" s="108">
        <f>COUNTIF('10'!Q$15:Q$54,1)</f>
        <v>0</v>
      </c>
      <c r="AF22" s="78"/>
      <c r="AG22" s="79"/>
      <c r="AH22" s="79"/>
      <c r="AI22" s="80"/>
      <c r="AJ22" s="25"/>
      <c r="AK22" s="81"/>
      <c r="AL22" s="5"/>
      <c r="AM22" s="6" t="s">
        <v>92</v>
      </c>
    </row>
    <row r="23" spans="2:39" ht="16.5" customHeight="1">
      <c r="B23" s="64">
        <f t="shared" si="0"/>
        <v>0</v>
      </c>
      <c r="C23" s="65">
        <f>IF('11'!K$1="","",'11'!K$1)</f>
        <v>0</v>
      </c>
      <c r="D23" s="66">
        <f>IF('11'!D$6="","",'11'!D$6)</f>
        <v>0</v>
      </c>
      <c r="E23" s="67">
        <f>IF('11'!E$5="","",'11'!E$5)</f>
        <v>0</v>
      </c>
      <c r="F23" s="68">
        <f>COUNTA('11'!B$15:B$54)</f>
        <v>0</v>
      </c>
      <c r="G23" s="69">
        <f>COUNTIF('11'!C$15:C$54,"да")</f>
        <v>0</v>
      </c>
      <c r="H23" s="70">
        <f>COUNTIF('11'!D$15:D$54,"&gt;0")</f>
        <v>0</v>
      </c>
      <c r="I23" s="71">
        <f>COUNTIF('11'!E$15:E$54,I$9)</f>
        <v>0</v>
      </c>
      <c r="J23" s="71">
        <f>COUNTIF('11'!E$15:E$54,I$9)</f>
        <v>0</v>
      </c>
      <c r="K23" s="71">
        <f>COUNTIF('11'!F$15:F$54,K$9)</f>
        <v>0</v>
      </c>
      <c r="L23" s="71">
        <f>COUNTIF('11'!G$15:G$54,L$9)</f>
        <v>0</v>
      </c>
      <c r="M23" s="71">
        <f>COUNTIF('11'!G$15:G$54,M$9)</f>
        <v>0</v>
      </c>
      <c r="N23" s="71">
        <f>COUNTIF('11'!H$15:H$54,N$9)</f>
        <v>0</v>
      </c>
      <c r="O23" s="71">
        <f>COUNTIF('11'!H$15:H$54,O$9)</f>
        <v>0</v>
      </c>
      <c r="P23" s="71">
        <f>COUNTIF('11'!I$15:I$54,P$9)</f>
        <v>0</v>
      </c>
      <c r="Q23" s="71">
        <f>COUNTIF('11'!J$15:J$54,Q$9)</f>
        <v>0</v>
      </c>
      <c r="R23" s="71">
        <f>COUNTIF('11'!K$15:K$54,R$9)</f>
        <v>0</v>
      </c>
      <c r="S23" s="71">
        <f>COUNTIF('11'!L$15:L$54,S$9)</f>
        <v>0</v>
      </c>
      <c r="T23" s="71">
        <f>COUNTIF('11'!L$15:L$54,T$9)</f>
        <v>0</v>
      </c>
      <c r="U23" s="71">
        <f>COUNTIF('11'!M$15:M$54,U$9)</f>
        <v>0</v>
      </c>
      <c r="V23" s="71">
        <f>COUNTIF('11'!M$15:M$54,V$9)</f>
        <v>0</v>
      </c>
      <c r="W23" s="72">
        <f>COUNTIF('11'!N$15:N$54,W$9)</f>
        <v>0</v>
      </c>
      <c r="X23" s="72">
        <f>COUNTIF('11'!N$15:N$54,X$9)</f>
        <v>0</v>
      </c>
      <c r="Y23" s="68">
        <f>COUNTIF('11'!$P$15:$P$54,Y$9)</f>
        <v>0</v>
      </c>
      <c r="Z23" s="73">
        <f>COUNTIF('11'!$P$15:$P$54,Z$9)</f>
        <v>0</v>
      </c>
      <c r="AA23" s="73">
        <f>COUNTIF('11'!$P$15:$P$54,AA$9)</f>
        <v>0</v>
      </c>
      <c r="AB23" s="74">
        <f>COUNTIF('11'!$P$15:$P$54,AB$9)</f>
        <v>0</v>
      </c>
      <c r="AC23" s="75">
        <f>IF($H23=0,"",SUM('11'!$O$15:$O$54)/$H23)</f>
        <v>0</v>
      </c>
      <c r="AD23" s="76">
        <f>IF($H23=0,"",SUMSQ('11'!$O$15:$O$54)/$H23)</f>
        <v>0</v>
      </c>
      <c r="AE23" s="77">
        <f>COUNTIF('11'!Q$15:Q$54,1)</f>
        <v>0</v>
      </c>
      <c r="AF23" s="78" t="e">
        <f>SUM(Y23:Y27)/SUM($H23:$H27)*100</f>
        <v>#DIV/0!</v>
      </c>
      <c r="AG23" s="79" t="e">
        <f>SUM(Z23:Z27)/SUM($H23:$H27)*100</f>
        <v>#DIV/0!</v>
      </c>
      <c r="AH23" s="79" t="e">
        <f>SUM(AA23:AA27)/SUM($H23:$H27)*100</f>
        <v>#DIV/0!</v>
      </c>
      <c r="AI23" s="80" t="e">
        <f>SUM(AB23:AB27)/SUM($H23:$H27)*100</f>
        <v>#DIV/0!</v>
      </c>
      <c r="AJ23" s="25" t="e">
        <f>SUM(AF23:AI27)</f>
        <v>#DIV/0!</v>
      </c>
      <c r="AK23" s="81"/>
      <c r="AL23" s="5"/>
      <c r="AM23" s="6" t="s">
        <v>93</v>
      </c>
    </row>
    <row r="24" spans="2:39" ht="16.5" customHeight="1">
      <c r="B24" s="82">
        <f t="shared" si="0"/>
        <v>0</v>
      </c>
      <c r="C24" s="83">
        <f>IF('12'!K$1="","",'12'!K$1)</f>
        <v>0</v>
      </c>
      <c r="D24" s="66">
        <f>IF('12'!D$6="","",'12'!D$6)</f>
        <v>0</v>
      </c>
      <c r="E24" s="84">
        <f>IF('12'!E$5="","",'12'!E$5)</f>
        <v>0</v>
      </c>
      <c r="F24" s="85">
        <f>COUNTA('12'!B$15:B$54)</f>
        <v>0</v>
      </c>
      <c r="G24" s="86">
        <f>COUNTIF('12'!C$15:C$54,"да")</f>
        <v>0</v>
      </c>
      <c r="H24" s="87">
        <f>COUNTIF('12'!D$15:D$54,"&gt;0")</f>
        <v>0</v>
      </c>
      <c r="I24" s="88">
        <f>COUNTIF('12'!E$15:E$54,I$9)</f>
        <v>0</v>
      </c>
      <c r="J24" s="88">
        <f>COUNTIF('12'!E$15:E$54,I$9)</f>
        <v>0</v>
      </c>
      <c r="K24" s="88">
        <f>COUNTIF('12'!F$15:F$54,K$9)</f>
        <v>0</v>
      </c>
      <c r="L24" s="88">
        <f>COUNTIF('12'!G$15:G$54,L$9)</f>
        <v>0</v>
      </c>
      <c r="M24" s="88">
        <f>COUNTIF('12'!G$15:G$54,M$9)</f>
        <v>0</v>
      </c>
      <c r="N24" s="88">
        <f>COUNTIF('12'!H$15:H$54,N$9)</f>
        <v>0</v>
      </c>
      <c r="O24" s="88">
        <f>COUNTIF('12'!H$15:H$54,O$9)</f>
        <v>0</v>
      </c>
      <c r="P24" s="88">
        <f>COUNTIF('12'!I$15:I$54,P$9)</f>
        <v>0</v>
      </c>
      <c r="Q24" s="88">
        <f>COUNTIF('12'!J$15:J$54,Q$9)</f>
        <v>0</v>
      </c>
      <c r="R24" s="88">
        <f>COUNTIF('12'!K$15:K$54,R$9)</f>
        <v>0</v>
      </c>
      <c r="S24" s="88">
        <f>COUNTIF('12'!L$15:L$54,S$9)</f>
        <v>0</v>
      </c>
      <c r="T24" s="88">
        <f>COUNTIF('12'!L$15:L$54,T$9)</f>
        <v>0</v>
      </c>
      <c r="U24" s="88">
        <f>COUNTIF('12'!M$15:M$54,U$9)</f>
        <v>0</v>
      </c>
      <c r="V24" s="88">
        <f>COUNTIF('12'!M$15:M$54,V$9)</f>
        <v>0</v>
      </c>
      <c r="W24" s="89">
        <f>COUNTIF('12'!N$15:N$54,W$9)</f>
        <v>0</v>
      </c>
      <c r="X24" s="89">
        <f>COUNTIF('12'!N$15:N$54,X$9)</f>
        <v>0</v>
      </c>
      <c r="Y24" s="85">
        <f>COUNTIF('12'!$P$15:$P$54,Y$9)</f>
        <v>0</v>
      </c>
      <c r="Z24" s="90">
        <f>COUNTIF('12'!$P$15:$P$54,Z$9)</f>
        <v>0</v>
      </c>
      <c r="AA24" s="90">
        <f>COUNTIF('12'!$P$15:$P$54,AA$9)</f>
        <v>0</v>
      </c>
      <c r="AB24" s="91">
        <f>COUNTIF('12'!$P$15:$P$54,AB$9)</f>
        <v>0</v>
      </c>
      <c r="AC24" s="92">
        <f>IF($H24=0,"",SUM('12'!$O$15:$O$54)/$H24)</f>
        <v>0</v>
      </c>
      <c r="AD24" s="93">
        <f>IF($H24=0,"",SUMSQ('12'!$O$15:$O$54)/$H24)</f>
        <v>0</v>
      </c>
      <c r="AE24" s="94">
        <f>COUNTIF('12'!Q$15:Q$54,1)</f>
        <v>0</v>
      </c>
      <c r="AF24" s="78"/>
      <c r="AG24" s="79"/>
      <c r="AH24" s="79"/>
      <c r="AI24" s="80"/>
      <c r="AJ24" s="25"/>
      <c r="AK24" s="81"/>
      <c r="AL24" s="5"/>
      <c r="AM24" s="6" t="s">
        <v>94</v>
      </c>
    </row>
    <row r="25" spans="2:39" ht="16.5" customHeight="1">
      <c r="B25" s="82">
        <f t="shared" si="0"/>
        <v>0</v>
      </c>
      <c r="C25" s="83">
        <f>IF('13'!K$1="","",'13'!K$1)</f>
        <v>0</v>
      </c>
      <c r="D25" s="66">
        <f>IF('13'!D$6="","",'13'!D$6)</f>
        <v>0</v>
      </c>
      <c r="E25" s="84">
        <f>IF('13'!E$5="","",'13'!E$5)</f>
        <v>0</v>
      </c>
      <c r="F25" s="85">
        <f>COUNTA('13'!B$15:B$54)</f>
        <v>0</v>
      </c>
      <c r="G25" s="86">
        <f>COUNTIF('13'!C$15:C$54,"да")</f>
        <v>0</v>
      </c>
      <c r="H25" s="87">
        <f>COUNTIF('13'!D$15:D$54,"&gt;0")</f>
        <v>0</v>
      </c>
      <c r="I25" s="88">
        <f>COUNTIF('13'!E$15:E$54,I$9)</f>
        <v>0</v>
      </c>
      <c r="J25" s="88">
        <f>COUNTIF('13'!E$15:E$54,I$9)</f>
        <v>0</v>
      </c>
      <c r="K25" s="88">
        <f>COUNTIF('13'!F$15:F$54,K$9)</f>
        <v>0</v>
      </c>
      <c r="L25" s="88">
        <f>COUNTIF('13'!G$15:G$54,L$9)</f>
        <v>0</v>
      </c>
      <c r="M25" s="88">
        <f>COUNTIF('13'!G$15:G$54,M$9)</f>
        <v>0</v>
      </c>
      <c r="N25" s="88">
        <f>COUNTIF('13'!H$15:H$54,N$9)</f>
        <v>0</v>
      </c>
      <c r="O25" s="88">
        <f>COUNTIF('13'!H$15:H$54,O$9)</f>
        <v>0</v>
      </c>
      <c r="P25" s="88">
        <f>COUNTIF('13'!I$15:I$54,P$9)</f>
        <v>0</v>
      </c>
      <c r="Q25" s="88">
        <f>COUNTIF('13'!J$15:J$54,Q$9)</f>
        <v>0</v>
      </c>
      <c r="R25" s="88">
        <f>COUNTIF('13'!K$15:K$54,R$9)</f>
        <v>0</v>
      </c>
      <c r="S25" s="88">
        <f>COUNTIF('13'!L$15:L$54,S$9)</f>
        <v>0</v>
      </c>
      <c r="T25" s="88">
        <f>COUNTIF('13'!L$15:L$54,T$9)</f>
        <v>0</v>
      </c>
      <c r="U25" s="88">
        <f>COUNTIF('13'!M$15:M$54,U$9)</f>
        <v>0</v>
      </c>
      <c r="V25" s="88">
        <f>COUNTIF('13'!M$15:M$54,V$9)</f>
        <v>0</v>
      </c>
      <c r="W25" s="89">
        <f>COUNTIF('13'!N$15:N$54,W$9)</f>
        <v>0</v>
      </c>
      <c r="X25" s="89">
        <f>COUNTIF('13'!N$15:N$54,X$9)</f>
        <v>0</v>
      </c>
      <c r="Y25" s="85">
        <f>COUNTIF('13'!$P$15:$P$54,Y$9)</f>
        <v>0</v>
      </c>
      <c r="Z25" s="90">
        <f>COUNTIF('13'!$P$15:$P$54,Z$9)</f>
        <v>0</v>
      </c>
      <c r="AA25" s="90">
        <f>COUNTIF('13'!$P$15:$P$54,AA$9)</f>
        <v>0</v>
      </c>
      <c r="AB25" s="91">
        <f>COUNTIF('13'!$P$15:$P$54,AB$9)</f>
        <v>0</v>
      </c>
      <c r="AC25" s="92">
        <f>IF($H25=0,"",SUM('13'!$O$15:$O$54)/$H25)</f>
        <v>0</v>
      </c>
      <c r="AD25" s="93">
        <f>IF($H25=0,"",SUMSQ('13'!$O$15:$O$54)/$H25)</f>
        <v>0</v>
      </c>
      <c r="AE25" s="94">
        <f>COUNTIF('13'!Q$15:Q$54,1)</f>
        <v>0</v>
      </c>
      <c r="AF25" s="78"/>
      <c r="AG25" s="79"/>
      <c r="AH25" s="79"/>
      <c r="AI25" s="80"/>
      <c r="AJ25" s="25"/>
      <c r="AK25" s="81"/>
      <c r="AL25" s="5"/>
      <c r="AM25" s="6" t="s">
        <v>95</v>
      </c>
    </row>
    <row r="26" spans="2:39" ht="16.5" customHeight="1">
      <c r="B26" s="82">
        <f t="shared" si="0"/>
        <v>0</v>
      </c>
      <c r="C26" s="83">
        <f>IF('14'!K$1="","",'14'!K$1)</f>
        <v>0</v>
      </c>
      <c r="D26" s="66">
        <f>IF('14'!D$6="","",'14'!D$6)</f>
        <v>0</v>
      </c>
      <c r="E26" s="84">
        <f>IF('14'!E$5="","",'14'!E$5)</f>
        <v>0</v>
      </c>
      <c r="F26" s="85">
        <f>COUNTA('14'!B$15:B$54)</f>
        <v>0</v>
      </c>
      <c r="G26" s="86">
        <f>COUNTIF('14'!C$15:C$54,"да")</f>
        <v>0</v>
      </c>
      <c r="H26" s="87">
        <f>COUNTIF('14'!D$15:D$54,"&gt;0")</f>
        <v>0</v>
      </c>
      <c r="I26" s="88">
        <f>COUNTIF('14'!E$15:E$54,I$9)</f>
        <v>0</v>
      </c>
      <c r="J26" s="88">
        <f>COUNTIF('14'!E$15:E$54,I$9)</f>
        <v>0</v>
      </c>
      <c r="K26" s="88">
        <f>COUNTIF('14'!F$15:F$54,K$9)</f>
        <v>0</v>
      </c>
      <c r="L26" s="88">
        <f>COUNTIF('14'!G$15:G$54,L$9)</f>
        <v>0</v>
      </c>
      <c r="M26" s="88">
        <f>COUNTIF('14'!G$15:G$54,M$9)</f>
        <v>0</v>
      </c>
      <c r="N26" s="88">
        <f>COUNTIF('14'!H$15:H$54,N$9)</f>
        <v>0</v>
      </c>
      <c r="O26" s="88">
        <f>COUNTIF('14'!H$15:H$54,O$9)</f>
        <v>0</v>
      </c>
      <c r="P26" s="88">
        <f>COUNTIF('14'!I$15:I$54,P$9)</f>
        <v>0</v>
      </c>
      <c r="Q26" s="88">
        <f>COUNTIF('14'!J$15:J$54,Q$9)</f>
        <v>0</v>
      </c>
      <c r="R26" s="88">
        <f>COUNTIF('14'!K$15:K$54,R$9)</f>
        <v>0</v>
      </c>
      <c r="S26" s="88">
        <f>COUNTIF('14'!L$15:L$54,S$9)</f>
        <v>0</v>
      </c>
      <c r="T26" s="88">
        <f>COUNTIF('14'!L$15:L$54,T$9)</f>
        <v>0</v>
      </c>
      <c r="U26" s="88">
        <f>COUNTIF('14'!M$15:M$54,U$9)</f>
        <v>0</v>
      </c>
      <c r="V26" s="88">
        <f>COUNTIF('14'!M$15:M$54,V$9)</f>
        <v>0</v>
      </c>
      <c r="W26" s="89">
        <f>COUNTIF('14'!N$15:N$54,W$9)</f>
        <v>0</v>
      </c>
      <c r="X26" s="89">
        <f>COUNTIF('14'!N$15:N$54,X$9)</f>
        <v>0</v>
      </c>
      <c r="Y26" s="85">
        <f>COUNTIF('14'!$P$15:$P$54,Y$9)</f>
        <v>0</v>
      </c>
      <c r="Z26" s="90">
        <f>COUNTIF('14'!$P$15:$P$54,Z$9)</f>
        <v>0</v>
      </c>
      <c r="AA26" s="90">
        <f>COUNTIF('14'!$P$15:$P$54,AA$9)</f>
        <v>0</v>
      </c>
      <c r="AB26" s="91">
        <f>COUNTIF('14'!$P$15:$P$54,AB$9)</f>
        <v>0</v>
      </c>
      <c r="AC26" s="92">
        <f>IF($H26=0,"",SUM('14'!$O$15:$O$54)/$H26)</f>
        <v>0</v>
      </c>
      <c r="AD26" s="93">
        <f>IF($H26=0,"",SUMSQ('14'!$O$15:$O$54)/$H26)</f>
        <v>0</v>
      </c>
      <c r="AE26" s="94">
        <f>COUNTIF('14'!Q$15:Q$54,1)</f>
        <v>0</v>
      </c>
      <c r="AF26" s="78"/>
      <c r="AG26" s="79"/>
      <c r="AH26" s="79"/>
      <c r="AI26" s="80"/>
      <c r="AJ26" s="25"/>
      <c r="AK26" s="81"/>
      <c r="AL26" s="5"/>
      <c r="AM26" s="6" t="s">
        <v>96</v>
      </c>
    </row>
    <row r="27" spans="2:39" ht="16.5" customHeight="1">
      <c r="B27" s="95">
        <f t="shared" si="0"/>
        <v>0</v>
      </c>
      <c r="C27" s="96">
        <f>IF('15'!K$1="","",'15'!K$1)</f>
        <v>0</v>
      </c>
      <c r="D27" s="97">
        <f>IF('15'!D$6="","",'15'!D$6)</f>
        <v>0</v>
      </c>
      <c r="E27" s="98">
        <f>IF('15'!E$5="","",'15'!E$5)</f>
        <v>0</v>
      </c>
      <c r="F27" s="99">
        <f>COUNTA('15'!B$15:B$54)</f>
        <v>0</v>
      </c>
      <c r="G27" s="100">
        <f>COUNTIF('15'!C$15:C$54,"да")</f>
        <v>0</v>
      </c>
      <c r="H27" s="101">
        <f>COUNTIF('15'!D$15:D$54,"&gt;0")</f>
        <v>0</v>
      </c>
      <c r="I27" s="102">
        <f>COUNTIF('15'!E$15:E$54,I$9)</f>
        <v>0</v>
      </c>
      <c r="J27" s="102">
        <f>COUNTIF('15'!E$15:E$54,I$9)</f>
        <v>0</v>
      </c>
      <c r="K27" s="102">
        <f>COUNTIF('15'!F$15:F$54,K$9)</f>
        <v>0</v>
      </c>
      <c r="L27" s="102">
        <f>COUNTIF('15'!G$15:G$54,L$9)</f>
        <v>0</v>
      </c>
      <c r="M27" s="102">
        <f>COUNTIF('15'!G$15:G$54,M$9)</f>
        <v>0</v>
      </c>
      <c r="N27" s="102">
        <f>COUNTIF('15'!H$15:H$54,N$9)</f>
        <v>0</v>
      </c>
      <c r="O27" s="102">
        <f>COUNTIF('15'!H$15:H$54,O$9)</f>
        <v>0</v>
      </c>
      <c r="P27" s="102">
        <f>COUNTIF('15'!I$15:I$54,P$9)</f>
        <v>0</v>
      </c>
      <c r="Q27" s="102">
        <f>COUNTIF('15'!J$15:J$54,Q$9)</f>
        <v>0</v>
      </c>
      <c r="R27" s="102">
        <f>COUNTIF('15'!K$15:K$54,R$9)</f>
        <v>0</v>
      </c>
      <c r="S27" s="102">
        <f>COUNTIF('15'!L$15:L$54,S$9)</f>
        <v>0</v>
      </c>
      <c r="T27" s="102">
        <f>COUNTIF('15'!L$15:L$54,T$9)</f>
        <v>0</v>
      </c>
      <c r="U27" s="102">
        <f>COUNTIF('15'!M$15:M$54,U$9)</f>
        <v>0</v>
      </c>
      <c r="V27" s="102">
        <f>COUNTIF('15'!M$15:M$54,V$9)</f>
        <v>0</v>
      </c>
      <c r="W27" s="103">
        <f>COUNTIF('15'!N$15:N$54,W$9)</f>
        <v>0</v>
      </c>
      <c r="X27" s="103">
        <f>COUNTIF('15'!N$15:N$54,X$9)</f>
        <v>0</v>
      </c>
      <c r="Y27" s="99">
        <f>COUNTIF('15'!$P$15:$P$54,Y$9)</f>
        <v>0</v>
      </c>
      <c r="Z27" s="104">
        <f>COUNTIF('15'!$P$15:$P$54,Z$9)</f>
        <v>0</v>
      </c>
      <c r="AA27" s="104">
        <f>COUNTIF('15'!$P$15:$P$54,AA$9)</f>
        <v>0</v>
      </c>
      <c r="AB27" s="105">
        <f>COUNTIF('15'!$P$15:$P$54,AB$9)</f>
        <v>0</v>
      </c>
      <c r="AC27" s="111">
        <f>IF($H27=0,"",SUM('15'!$O$15:$O$54)/$H27)</f>
        <v>0</v>
      </c>
      <c r="AD27" s="112">
        <f>IF($H27=0,"",SUMSQ('15'!$O$15:$O$54)/$H27)</f>
        <v>0</v>
      </c>
      <c r="AE27" s="113">
        <f>COUNTIF('15'!Q$15:Q$54,1)</f>
        <v>0</v>
      </c>
      <c r="AF27" s="78"/>
      <c r="AG27" s="79"/>
      <c r="AH27" s="79"/>
      <c r="AI27" s="80"/>
      <c r="AJ27" s="25"/>
      <c r="AK27" s="81"/>
      <c r="AL27" s="5"/>
      <c r="AM27" s="6" t="s">
        <v>97</v>
      </c>
    </row>
    <row r="28" spans="38:39" ht="16.5" customHeight="1">
      <c r="AL28" s="5"/>
      <c r="AM28" s="6" t="s">
        <v>98</v>
      </c>
    </row>
    <row r="29" spans="2:39" ht="16.5" customHeight="1">
      <c r="B29" s="114" t="s">
        <v>99</v>
      </c>
      <c r="AL29" s="5"/>
      <c r="AM29" s="6" t="s">
        <v>100</v>
      </c>
    </row>
    <row r="30" spans="2:39" ht="16.5" customHeight="1">
      <c r="B30" s="1" t="s">
        <v>101</v>
      </c>
      <c r="AL30" s="5"/>
      <c r="AM30" s="6" t="s">
        <v>102</v>
      </c>
    </row>
    <row r="31" spans="38:39" ht="16.5" customHeight="1">
      <c r="AL31" s="5"/>
      <c r="AM31" s="6" t="s">
        <v>103</v>
      </c>
    </row>
    <row r="32" spans="38:39" ht="16.5" customHeight="1">
      <c r="AL32" s="5"/>
      <c r="AM32" s="6" t="s">
        <v>104</v>
      </c>
    </row>
    <row r="33" spans="38:39" ht="16.5" customHeight="1">
      <c r="AL33" s="5"/>
      <c r="AM33" s="6" t="s">
        <v>105</v>
      </c>
    </row>
    <row r="34" spans="38:39" ht="16.5" customHeight="1">
      <c r="AL34" s="5"/>
      <c r="AM34" s="6" t="s">
        <v>7</v>
      </c>
    </row>
    <row r="35" spans="38:39" ht="16.5" customHeight="1">
      <c r="AL35" s="5"/>
      <c r="AM35" s="6" t="s">
        <v>106</v>
      </c>
    </row>
    <row r="36" spans="38:39" ht="16.5" customHeight="1">
      <c r="AL36" s="5"/>
      <c r="AM36" s="6" t="s">
        <v>107</v>
      </c>
    </row>
    <row r="37" spans="38:39" ht="16.5" customHeight="1">
      <c r="AL37" s="5"/>
      <c r="AM37" s="6" t="s">
        <v>108</v>
      </c>
    </row>
    <row r="38" spans="38:39" ht="16.5" customHeight="1">
      <c r="AL38" s="5"/>
      <c r="AM38" s="6" t="s">
        <v>109</v>
      </c>
    </row>
    <row r="39" spans="38:39" ht="16.5" customHeight="1">
      <c r="AL39" s="5"/>
      <c r="AM39" s="6" t="s">
        <v>110</v>
      </c>
    </row>
    <row r="40" spans="38:39" ht="16.5" customHeight="1">
      <c r="AL40" s="5"/>
      <c r="AM40" s="6" t="s">
        <v>111</v>
      </c>
    </row>
    <row r="41" spans="38:39" ht="16.5" customHeight="1">
      <c r="AL41" s="5"/>
      <c r="AM41" s="6" t="s">
        <v>112</v>
      </c>
    </row>
    <row r="42" spans="38:39" ht="16.5" customHeight="1">
      <c r="AL42" s="5"/>
      <c r="AM42" s="6" t="s">
        <v>113</v>
      </c>
    </row>
    <row r="43" spans="38:39" ht="16.5" customHeight="1">
      <c r="AL43" s="5"/>
      <c r="AM43" s="6" t="s">
        <v>114</v>
      </c>
    </row>
    <row r="44" spans="38:39" ht="16.5" customHeight="1">
      <c r="AL44" s="5"/>
      <c r="AM44" s="6" t="s">
        <v>115</v>
      </c>
    </row>
    <row r="45" spans="38:39" ht="16.5" customHeight="1">
      <c r="AL45" s="5"/>
      <c r="AM45" s="6" t="s">
        <v>116</v>
      </c>
    </row>
  </sheetData>
  <sheetProtection password="C085" sheet="1" objects="1" scenarios="1" formatRows="0"/>
  <mergeCells count="52">
    <mergeCell ref="B1:AI1"/>
    <mergeCell ref="B2:X2"/>
    <mergeCell ref="Y2:AI2"/>
    <mergeCell ref="B3:D3"/>
    <mergeCell ref="E3:H3"/>
    <mergeCell ref="I3:X3"/>
    <mergeCell ref="Y3:AI3"/>
    <mergeCell ref="AJ3:AK4"/>
    <mergeCell ref="B4:D4"/>
    <mergeCell ref="E4:H4"/>
    <mergeCell ref="I4:X4"/>
    <mergeCell ref="Y4:AA4"/>
    <mergeCell ref="AB4:AI4"/>
    <mergeCell ref="B5:E8"/>
    <mergeCell ref="F5:F7"/>
    <mergeCell ref="G5:G7"/>
    <mergeCell ref="H5:H7"/>
    <mergeCell ref="I5:X5"/>
    <mergeCell ref="Y5:AB7"/>
    <mergeCell ref="AC5:AC7"/>
    <mergeCell ref="AD5:AD7"/>
    <mergeCell ref="AE5:AE7"/>
    <mergeCell ref="AF5:AI7"/>
    <mergeCell ref="AJ5:AJ7"/>
    <mergeCell ref="AK5:AK7"/>
    <mergeCell ref="I7:X7"/>
    <mergeCell ref="B11:B12"/>
    <mergeCell ref="C11:C12"/>
    <mergeCell ref="D11:D12"/>
    <mergeCell ref="E11:E12"/>
    <mergeCell ref="F11:F12"/>
    <mergeCell ref="G11:G12"/>
    <mergeCell ref="H11:H12"/>
    <mergeCell ref="I11:X11"/>
    <mergeCell ref="Y11:AB11"/>
    <mergeCell ref="AE11:AE12"/>
    <mergeCell ref="AF11:AI11"/>
    <mergeCell ref="AF13:AF17"/>
    <mergeCell ref="AG13:AG17"/>
    <mergeCell ref="AH13:AH17"/>
    <mergeCell ref="AI13:AI17"/>
    <mergeCell ref="AJ13:AJ17"/>
    <mergeCell ref="AF18:AF22"/>
    <mergeCell ref="AG18:AG22"/>
    <mergeCell ref="AH18:AH22"/>
    <mergeCell ref="AI18:AI22"/>
    <mergeCell ref="AJ18:AJ22"/>
    <mergeCell ref="AF23:AF27"/>
    <mergeCell ref="AG23:AG27"/>
    <mergeCell ref="AH23:AH27"/>
    <mergeCell ref="AI23:AI27"/>
    <mergeCell ref="AJ23:AJ27"/>
  </mergeCells>
  <conditionalFormatting sqref="AF13:AI27">
    <cfRule type="cellIs" priority="1" dxfId="0" operator="greaterThan" stopIfTrue="1">
      <formula>100</formula>
    </cfRule>
  </conditionalFormatting>
  <conditionalFormatting sqref="AJ13:AJ27">
    <cfRule type="cellIs" priority="2" dxfId="0" operator="notEqual" stopIfTrue="1">
      <formula>100</formula>
    </cfRule>
  </conditionalFormatting>
  <conditionalFormatting sqref="AE13:AE27 I13:I27 K13:L27 N13:N27 P13:U27 W13:AB27">
    <cfRule type="cellIs" priority="3" dxfId="0" operator="greaterThan" stopIfTrue="1">
      <formula>$H13</formula>
    </cfRule>
  </conditionalFormatting>
  <conditionalFormatting sqref="F8">
    <cfRule type="expression" priority="4" dxfId="0" stopIfTrue="1">
      <formula>OR($F8&lt;$G8,$F8&lt;$H8)</formula>
    </cfRule>
  </conditionalFormatting>
  <conditionalFormatting sqref="Y3 AB4:AD4 E3 AO3">
    <cfRule type="expression" priority="5" dxfId="0" stopIfTrue="1">
      <formula>LEN(TRIM(E3))=0</formula>
    </cfRule>
  </conditionalFormatting>
  <conditionalFormatting sqref="G8">
    <cfRule type="cellIs" priority="6" dxfId="1" operator="lessThan" stopIfTrue="1">
      <formula>$H8</formula>
    </cfRule>
  </conditionalFormatting>
  <conditionalFormatting sqref="AE13:AE27">
    <cfRule type="cellIs" priority="7" dxfId="0" operator="greaterThan" stopIfTrue="1">
      <formula>0</formula>
    </cfRule>
  </conditionalFormatting>
  <conditionalFormatting sqref="B13:B27">
    <cfRule type="expression" priority="8" dxfId="0" stopIfTrue="1">
      <formula>OR(AND(B13&lt;&gt;"",$B13&lt;&gt;$E$4,$B$4="Название ОО"),AND(B13="",SUM($F13,$H13)&gt;0))</formula>
    </cfRule>
  </conditionalFormatting>
  <conditionalFormatting sqref="F13:F27">
    <cfRule type="expression" priority="9" dxfId="0" stopIfTrue="1">
      <formula>OR($F13&lt;$G13,$F13&lt;$H13)</formula>
    </cfRule>
  </conditionalFormatting>
  <conditionalFormatting sqref="D13:D27">
    <cfRule type="expression" priority="10" dxfId="0" stopIfTrue="1">
      <formula>AND($C13&lt;&gt;"",$D13="")</formula>
    </cfRule>
  </conditionalFormatting>
  <conditionalFormatting sqref="G13:G27">
    <cfRule type="cellIs" priority="11" dxfId="1" operator="lessThan" stopIfTrue="1">
      <formula>$H13</formula>
    </cfRule>
  </conditionalFormatting>
  <conditionalFormatting sqref="AC13:AD27">
    <cfRule type="expression" priority="12" dxfId="2" stopIfTrue="1">
      <formula>AND(COUNTIF($C13:$E13,"")=3,SUM($F13:$X13)=0)</formula>
    </cfRule>
  </conditionalFormatting>
  <conditionalFormatting sqref="AD13:AD27">
    <cfRule type="expression" priority="13" dxfId="0" stopIfTrue="1">
      <formula>AD13&lt;(AC13*AC13)</formula>
    </cfRule>
  </conditionalFormatting>
  <conditionalFormatting sqref="I12 K12:L12 N12 P12:U12 W12:X12">
    <cfRule type="expression" priority="14" dxfId="3" stopIfTrue="1">
      <formula>MOD(COUNTIF($I$9:I$9,1),2)=0</formula>
    </cfRule>
  </conditionalFormatting>
  <conditionalFormatting sqref="E4">
    <cfRule type="cellIs" priority="15" dxfId="0" operator="equal" stopIfTrue="1">
      <formula>"Введите название ОО в эту ячейку"</formula>
    </cfRule>
    <cfRule type="expression" priority="16" dxfId="0" stopIfTrue="1">
      <formula>LEN(TRIM(E4))=0</formula>
    </cfRule>
  </conditionalFormatting>
  <conditionalFormatting sqref="AC13:AC27">
    <cfRule type="expression" priority="17" dxfId="0" stopIfTrue="1">
      <formula>AND($H13&gt;0,AC13="")</formula>
    </cfRule>
    <cfRule type="expression" priority="18" dxfId="4" stopIfTrue="1">
      <formula>IF($H13=0,0,ABS(AC13-SUMPRODUCT($I13:X13,$I$9:X$9)/$H13)&gt;0.5)</formula>
    </cfRule>
  </conditionalFormatting>
  <conditionalFormatting sqref="AE13:AE27 C13:I27 K13:L27 N13:N27 P13:U27 W13:AB27">
    <cfRule type="expression" priority="19" dxfId="2" stopIfTrue="1">
      <formula>AND(COUNTIF($C13:$E13,"")=3,SUM($F13:$AE13)=0)</formula>
    </cfRule>
  </conditionalFormatting>
  <conditionalFormatting sqref="I13:I27 K13:L27 N13:N27 P13:U27 W13:X27">
    <cfRule type="expression" priority="20" dxfId="5" stopIfTrue="1">
      <formula>_xlfn.SUMIFS($I13:$X13,$I$10:$X$10,I$10)&gt;$H13</formula>
    </cfRule>
    <cfRule type="expression" priority="21" dxfId="3" stopIfTrue="1">
      <formula>MOD(COUNTIF($I$9:I$9,1),2)=0</formula>
    </cfRule>
  </conditionalFormatting>
  <conditionalFormatting sqref="H13:H27">
    <cfRule type="expression" priority="22" dxfId="0" stopIfTrue="1">
      <formula>AND(SUM($Y13:$AB13)&lt;&gt;$H13,COUNT($Y13:$AB13)&gt;0)</formula>
    </cfRule>
  </conditionalFormatting>
  <conditionalFormatting sqref="C13:C27">
    <cfRule type="expression" priority="23" dxfId="0" stopIfTrue="1">
      <formula>AND(SUM($D13:$AB13)&gt;0,$C13="")</formula>
    </cfRule>
  </conditionalFormatting>
  <conditionalFormatting sqref="AE13 AE23 AE18 C13:I13 K13:L13 N13 P13:U13 C18:U18 C23:U23 W23:AB23 W18:AB18 W13:AB13">
    <cfRule type="expression" priority="24" dxfId="4" stopIfTrue="1">
      <formula>AND(COUNTA($C14:$AB17)&gt;0,COUNTA($C13:$AB13)=0)</formula>
    </cfRule>
  </conditionalFormatting>
  <conditionalFormatting sqref="Y13:AB27">
    <cfRule type="expression" priority="25" dxfId="5" stopIfTrue="1">
      <formula>SUM($Y13:$AB13)&gt;$H13</formula>
    </cfRule>
  </conditionalFormatting>
  <conditionalFormatting sqref="I6 K6:L6 N6 P6:U6 W6:X6">
    <cfRule type="cellIs" priority="26" dxfId="0" operator="greaterThan" stopIfTrue="1">
      <formula>100</formula>
    </cfRule>
    <cfRule type="expression" priority="27" dxfId="5" stopIfTrue="1">
      <formula>_xlfn.SUMIFS($I6:$X6,$I$10:$X$10,I$10)&gt;100</formula>
    </cfRule>
  </conditionalFormatting>
  <conditionalFormatting sqref="J13:J27">
    <cfRule type="cellIs" priority="28" dxfId="0" operator="greaterThan" stopIfTrue="1">
      <formula>$H13</formula>
    </cfRule>
  </conditionalFormatting>
  <conditionalFormatting sqref="J12">
    <cfRule type="expression" priority="29" dxfId="3" stopIfTrue="1">
      <formula>MOD(COUNTIF($I$9:J$9,1),2)=0</formula>
    </cfRule>
  </conditionalFormatting>
  <conditionalFormatting sqref="J13:J27">
    <cfRule type="expression" priority="30" dxfId="2" stopIfTrue="1">
      <formula>AND(COUNTIF($C13:$E13,"")=3,SUM($F13:$AE13)=0)</formula>
    </cfRule>
  </conditionalFormatting>
  <conditionalFormatting sqref="J13:J27">
    <cfRule type="expression" priority="31" dxfId="5" stopIfTrue="1">
      <formula>_xlfn.SUMIFS($I13:$X13,$I$10:$X$10,J$10)&gt;$H13</formula>
    </cfRule>
    <cfRule type="expression" priority="32" dxfId="3" stopIfTrue="1">
      <formula>MOD(COUNTIF($I$9:J$9,1),2)=0</formula>
    </cfRule>
  </conditionalFormatting>
  <conditionalFormatting sqref="J13">
    <cfRule type="expression" priority="33" dxfId="4" stopIfTrue="1">
      <formula>AND(COUNTA($C14:$AB17)&gt;0,COUNTA($C13:$AB13)=0)</formula>
    </cfRule>
  </conditionalFormatting>
  <conditionalFormatting sqref="J6">
    <cfRule type="cellIs" priority="34" dxfId="0" operator="greaterThan" stopIfTrue="1">
      <formula>100</formula>
    </cfRule>
    <cfRule type="expression" priority="35" dxfId="5" stopIfTrue="1">
      <formula>_xlfn.SUMIFS($I6:$X6,$I$10:$X$10,J$10)&gt;100</formula>
    </cfRule>
  </conditionalFormatting>
  <conditionalFormatting sqref="M13:M27">
    <cfRule type="cellIs" priority="36" dxfId="0" operator="greaterThan" stopIfTrue="1">
      <formula>$H13</formula>
    </cfRule>
  </conditionalFormatting>
  <conditionalFormatting sqref="M12">
    <cfRule type="expression" priority="37" dxfId="3" stopIfTrue="1">
      <formula>MOD(COUNTIF($I$9:M$9,1),2)=0</formula>
    </cfRule>
  </conditionalFormatting>
  <conditionalFormatting sqref="M13:M27">
    <cfRule type="expression" priority="38" dxfId="2" stopIfTrue="1">
      <formula>AND(COUNTIF($C13:$E13,"")=3,SUM($F13:$AE13)=0)</formula>
    </cfRule>
  </conditionalFormatting>
  <conditionalFormatting sqref="M13:M27">
    <cfRule type="expression" priority="39" dxfId="5" stopIfTrue="1">
      <formula>_xlfn.SUMIFS($I13:$X13,$I$10:$X$10,M$10)&gt;$H13</formula>
    </cfRule>
    <cfRule type="expression" priority="40" dxfId="3" stopIfTrue="1">
      <formula>MOD(COUNTIF($I$9:M$9,1),2)=0</formula>
    </cfRule>
  </conditionalFormatting>
  <conditionalFormatting sqref="M13">
    <cfRule type="expression" priority="41" dxfId="4" stopIfTrue="1">
      <formula>AND(COUNTA($C14:$AB17)&gt;0,COUNTA($C13:$AB13)=0)</formula>
    </cfRule>
  </conditionalFormatting>
  <conditionalFormatting sqref="M6">
    <cfRule type="cellIs" priority="42" dxfId="0" operator="greaterThan" stopIfTrue="1">
      <formula>100</formula>
    </cfRule>
    <cfRule type="expression" priority="43" dxfId="5" stopIfTrue="1">
      <formula>_xlfn.SUMIFS($I6:$X6,$I$10:$X$10,M$10)&gt;100</formula>
    </cfRule>
  </conditionalFormatting>
  <conditionalFormatting sqref="O13:O27">
    <cfRule type="cellIs" priority="44" dxfId="0" operator="greaterThan" stopIfTrue="1">
      <formula>$H13</formula>
    </cfRule>
  </conditionalFormatting>
  <conditionalFormatting sqref="O12">
    <cfRule type="expression" priority="45" dxfId="3" stopIfTrue="1">
      <formula>MOD(COUNTIF($I$9:O$9,1),2)=0</formula>
    </cfRule>
  </conditionalFormatting>
  <conditionalFormatting sqref="O13:O27">
    <cfRule type="expression" priority="46" dxfId="2" stopIfTrue="1">
      <formula>AND(COUNTIF($C13:$E13,"")=3,SUM($F13:$AE13)=0)</formula>
    </cfRule>
  </conditionalFormatting>
  <conditionalFormatting sqref="O13:O27">
    <cfRule type="expression" priority="47" dxfId="5" stopIfTrue="1">
      <formula>_xlfn.SUMIFS($I13:$X13,$I$10:$X$10,O$10)&gt;$H13</formula>
    </cfRule>
    <cfRule type="expression" priority="48" dxfId="3" stopIfTrue="1">
      <formula>MOD(COUNTIF($I$9:O$9,1),2)=0</formula>
    </cfRule>
  </conditionalFormatting>
  <conditionalFormatting sqref="O13">
    <cfRule type="expression" priority="49" dxfId="4" stopIfTrue="1">
      <formula>AND(COUNTA($C14:$AB17)&gt;0,COUNTA($C13:$AB13)=0)</formula>
    </cfRule>
  </conditionalFormatting>
  <conditionalFormatting sqref="O6">
    <cfRule type="cellIs" priority="50" dxfId="0" operator="greaterThan" stopIfTrue="1">
      <formula>100</formula>
    </cfRule>
    <cfRule type="expression" priority="51" dxfId="5" stopIfTrue="1">
      <formula>_xlfn.SUMIFS($I6:$X6,$I$10:$X$10,O$10)&gt;100</formula>
    </cfRule>
  </conditionalFormatting>
  <conditionalFormatting sqref="V13:V27">
    <cfRule type="cellIs" priority="52" dxfId="0" operator="greaterThan" stopIfTrue="1">
      <formula>$H13</formula>
    </cfRule>
  </conditionalFormatting>
  <conditionalFormatting sqref="V12">
    <cfRule type="expression" priority="53" dxfId="3" stopIfTrue="1">
      <formula>MOD(COUNTIF($I$9:V$9,1),2)=0</formula>
    </cfRule>
  </conditionalFormatting>
  <conditionalFormatting sqref="V13:V27">
    <cfRule type="expression" priority="54" dxfId="2" stopIfTrue="1">
      <formula>AND(COUNTIF($C13:$E13,"")=3,SUM($F13:$AE13)=0)</formula>
    </cfRule>
  </conditionalFormatting>
  <conditionalFormatting sqref="V13:V27">
    <cfRule type="expression" priority="55" dxfId="5" stopIfTrue="1">
      <formula>_xlfn.SUMIFS($I13:$X13,$I$10:$X$10,V$10)&gt;$H13</formula>
    </cfRule>
    <cfRule type="expression" priority="56" dxfId="3" stopIfTrue="1">
      <formula>MOD(COUNTIF($I$9:V$9,1),2)=0</formula>
    </cfRule>
  </conditionalFormatting>
  <conditionalFormatting sqref="V13 V18 V23">
    <cfRule type="expression" priority="57" dxfId="4" stopIfTrue="1">
      <formula>AND(COUNTA($C14:$AB17)&gt;0,COUNTA($C13:$AB13)=0)</formula>
    </cfRule>
  </conditionalFormatting>
  <conditionalFormatting sqref="V6">
    <cfRule type="cellIs" priority="58" dxfId="0" operator="greaterThan" stopIfTrue="1">
      <formula>100</formula>
    </cfRule>
    <cfRule type="expression" priority="59" dxfId="5" stopIfTrue="1">
      <formula>_xlfn.SUMIFS($I6:$X6,$I$10:$X$10,V$10)&gt;100</formula>
    </cfRule>
  </conditionalFormatting>
  <dataValidations count="4">
    <dataValidation type="list" allowBlank="1" showErrorMessage="1" sqref="E3:H3">
      <formula1>$AM$1:$AM$45</formula1>
      <formula2>0</formula2>
    </dataValidation>
    <dataValidation errorStyle="warning" type="list" allowBlank="1" showInputMessage="1" showErrorMessage="1" prompt="Выберите тип класса из списка" sqref="D13:D27">
      <formula1>$AN$3:$AN$9</formula1>
      <formula2>0</formula2>
    </dataValidation>
    <dataValidation type="whole" operator="greaterThanOrEqual" allowBlank="1" showInputMessage="1" showErrorMessage="1" prompt="Введите целое число" sqref="F13:AB27 AE13:AE27">
      <formula1>0</formula1>
    </dataValidation>
    <dataValidation type="decimal" operator="greaterThanOrEqual" allowBlank="1" showErrorMessage="1" sqref="AC13:AD27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Width="3" fitToHeight="1"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N15" sqref="N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N15" sqref="N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N15" sqref="N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6" sqref="B16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5" sqref="B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5" sqref="B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selectLockedCells="1" selectUnlockedCells="1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5" sqref="B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selectLockedCells="1" selectUnlockedCells="1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9" zoomScaleSheetLayoutView="10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9" zoomScaleSheetLayoutView="10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view="pageBreakPreview" zoomScale="90" zoomScaleSheetLayoutView="90" workbookViewId="0" topLeftCell="A4">
      <selection activeCell="E5" sqref="E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30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>
        <v>11</v>
      </c>
      <c r="L1" s="117"/>
      <c r="M1" s="115"/>
      <c r="N1" s="115" t="s">
        <v>118</v>
      </c>
      <c r="O1" s="118" t="s">
        <v>119</v>
      </c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 t="s">
        <v>124</v>
      </c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124" t="s">
        <v>11</v>
      </c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2</v>
      </c>
      <c r="F12" s="137">
        <f>IF(COUNTIF($D$15:$D$54,"&gt;0")=0,"",_xlfn.SUMIFS(F$15:F$54,$D$15:$D$54,"&gt;0")/COUNTIF($D$15:$D$54,"&gt;0"))</f>
        <v>1</v>
      </c>
      <c r="G12" s="137">
        <f>IF(COUNTIF($D$15:$D$54,"&gt;0")=0,"",_xlfn.SUMIFS(G$15:G$54,$D$15:$D$54,"&gt;0")/COUNTIF($D$15:$D$54,"&gt;0"))</f>
        <v>2</v>
      </c>
      <c r="H12" s="137">
        <f>IF(COUNTIF($D$15:$D$54,"&gt;0")=0,"",_xlfn.SUMIFS(H$15:H$54,$D$15:$D$54,"&gt;0")/COUNTIF($D$15:$D$54,"&gt;0"))</f>
        <v>2</v>
      </c>
      <c r="I12" s="137">
        <f>IF(COUNTIF($D$15:$D$54,"&gt;0")=0,"",_xlfn.SUMIFS(I$15:I$54,$D$15:$D$54,"&gt;0")/COUNTIF($D$15:$D$54,"&gt;0"))</f>
        <v>1</v>
      </c>
      <c r="J12" s="137">
        <f>IF(COUNTIF($D$15:$D$54,"&gt;0")=0,"",_xlfn.SUMIFS(J$15:J$54,$D$15:$D$54,"&gt;0")/COUNTIF($D$15:$D$54,"&gt;0"))</f>
        <v>1</v>
      </c>
      <c r="K12" s="137">
        <f>IF(COUNTIF($D$15:$D$54,"&gt;0")=0,"",_xlfn.SUMIFS(K$15:K$54,$D$15:$D$54,"&gt;0")/COUNTIF($D$15:$D$54,"&gt;0"))</f>
        <v>1</v>
      </c>
      <c r="L12" s="137">
        <f>IF(COUNTIF($D$15:$D$54,"&gt;0")=0,"",_xlfn.SUMIFS(L$15:L$54,$D$15:$D$54,"&gt;0")/COUNTIF($D$15:$D$54,"&gt;0"))</f>
        <v>2</v>
      </c>
      <c r="M12" s="137">
        <f>IF(COUNTIF($D$15:$D$54,"&gt;0")=0,"",_xlfn.SUMIFS(M$15:M$54,$D$15:$D$54,"&gt;0")/COUNTIF($D$15:$D$54,"&gt;0"))</f>
        <v>2</v>
      </c>
      <c r="N12" s="137">
        <f>IF(COUNTIF($D$15:$D$54,"&gt;0")=0,"",_xlfn.SUMIFS(N$15:N$54,$D$15:$D$54,"&gt;0")/COUNTIF($D$15:$D$54,"&gt;0"))</f>
        <v>2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1</v>
      </c>
      <c r="F13" s="140">
        <f>IF(COUNTIF($D$15:$D$54,"&gt;0")=0,"",F12/F11)</f>
        <v>1</v>
      </c>
      <c r="G13" s="140">
        <f>IF(COUNTIF($D$15:$D$54,"&gt;0")=0,"",G12/G11)</f>
        <v>1</v>
      </c>
      <c r="H13" s="140">
        <f>IF(COUNTIF($D$15:$D$54,"&gt;0")=0,"",H12/H11)</f>
        <v>1</v>
      </c>
      <c r="I13" s="140">
        <f>IF(COUNTIF($D$15:$D$54,"&gt;0")=0,"",I12/I11)</f>
        <v>1</v>
      </c>
      <c r="J13" s="140">
        <f>IF(COUNTIF($D$15:$D$54,"&gt;0")=0,"",J12/J11)</f>
        <v>1</v>
      </c>
      <c r="K13" s="140">
        <f>IF(COUNTIF($D$15:$D$54,"&gt;0")=0,"",K12/K11)</f>
        <v>1</v>
      </c>
      <c r="L13" s="140">
        <f>IF(COUNTIF($D$15:$D$54,"&gt;0")=0,"",L12/L11)</f>
        <v>1</v>
      </c>
      <c r="M13" s="140">
        <f>IF(COUNTIF($D$15:$D$54,"&gt;0")=0,"",M12/M11)</f>
        <v>1</v>
      </c>
      <c r="N13" s="140">
        <f>IF(COUNTIF($D$15:$D$54,"&gt;0")=0,"",N12/N11)</f>
        <v>1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 t="s">
        <v>146</v>
      </c>
      <c r="C15" s="156" t="s">
        <v>147</v>
      </c>
      <c r="D15" s="157">
        <v>1</v>
      </c>
      <c r="E15" s="158">
        <v>2</v>
      </c>
      <c r="F15" s="159">
        <v>1</v>
      </c>
      <c r="G15" s="160">
        <v>2</v>
      </c>
      <c r="H15" s="159">
        <v>2</v>
      </c>
      <c r="I15" s="161">
        <v>1</v>
      </c>
      <c r="J15" s="162">
        <v>1</v>
      </c>
      <c r="K15" s="161">
        <v>1</v>
      </c>
      <c r="L15" s="162">
        <v>2</v>
      </c>
      <c r="M15" s="161">
        <v>2</v>
      </c>
      <c r="N15" s="162">
        <v>2</v>
      </c>
      <c r="O15" s="163">
        <f aca="true" t="shared" si="0" ref="O15:O54">IF(SUM(D15)&gt;0,SUM(E15:N15),"")</f>
        <v>16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 t="s">
        <v>148</v>
      </c>
      <c r="C16" s="169" t="s">
        <v>43</v>
      </c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 t="s">
        <v>149</v>
      </c>
      <c r="C17" s="169" t="s">
        <v>43</v>
      </c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 t="s">
        <v>150</v>
      </c>
      <c r="C18" s="169" t="s">
        <v>43</v>
      </c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 t="s">
        <v>151</v>
      </c>
      <c r="C19" s="182" t="s">
        <v>43</v>
      </c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25.5">
      <c r="A20" s="193">
        <v>6</v>
      </c>
      <c r="B20" s="155" t="s">
        <v>152</v>
      </c>
      <c r="C20" s="156" t="s">
        <v>43</v>
      </c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 t="s">
        <v>153</v>
      </c>
      <c r="C21" s="169" t="s">
        <v>43</v>
      </c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 t="s">
        <v>154</v>
      </c>
      <c r="C22" s="169" t="s">
        <v>43</v>
      </c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 t="s">
        <v>155</v>
      </c>
      <c r="C23" s="169" t="s">
        <v>43</v>
      </c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:L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M15:N54">
    <cfRule type="expression" priority="6" dxfId="0" stopIfTrue="1">
      <formula>M15&gt;M$11</formula>
    </cfRule>
  </conditionalFormatting>
  <conditionalFormatting sqref="K15:L54">
    <cfRule type="expression" priority="7" dxfId="0" stopIfTrue="1">
      <formula>K15&gt;K$11</formula>
    </cfRule>
  </conditionalFormatting>
  <conditionalFormatting sqref="K15:L54">
    <cfRule type="expression" priority="8" dxfId="0" stopIfTrue="1">
      <formula>AND($B15&lt;&gt;"",$C15="да",$D15="")</formula>
    </cfRule>
    <cfRule type="expression" priority="9" dxfId="6" stopIfTrue="1">
      <formula>AND(SUM($D15)=0,COUNTA($E15:$N15)&gt;0)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:M1">
      <formula1>0</formula1>
      <formula2>0</formula2>
    </dataValidation>
    <dataValidation type="whole" allowBlank="1" showErrorMessage="1" sqref="E15:N54">
      <formula1>0</formula1>
      <formula2>E$11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5" sqref="B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5" sqref="B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5" sqref="B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N15" sqref="N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N15" sqref="N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B15" sqref="B15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90" zoomScaleSheetLayoutView="90" workbookViewId="0" topLeftCell="A1">
      <selection activeCell="D21" sqref="D21"/>
    </sheetView>
  </sheetViews>
  <sheetFormatPr defaultColWidth="8.00390625" defaultRowHeight="15"/>
  <cols>
    <col min="1" max="1" width="9.140625" style="14" customWidth="1"/>
    <col min="2" max="2" width="19.140625" style="14" customWidth="1"/>
    <col min="3" max="3" width="8.28125" style="14" customWidth="1"/>
    <col min="4" max="4" width="7.57421875" style="14" customWidth="1"/>
    <col min="5" max="14" width="6.140625" style="14" customWidth="1"/>
    <col min="15" max="15" width="6.57421875" style="14" customWidth="1"/>
    <col min="16" max="16" width="12.57421875" style="14" customWidth="1"/>
    <col min="17" max="17" width="17.7109375" style="14" customWidth="1"/>
    <col min="18" max="18" width="12.7109375" style="14" hidden="1" customWidth="1"/>
    <col min="19" max="16384" width="9.140625" style="14" customWidth="1"/>
  </cols>
  <sheetData>
    <row r="1" spans="1:17" ht="15">
      <c r="A1" s="115"/>
      <c r="B1" s="115"/>
      <c r="C1" s="115"/>
      <c r="D1" s="115"/>
      <c r="E1" s="115"/>
      <c r="F1" s="115"/>
      <c r="G1" s="115"/>
      <c r="H1" s="115"/>
      <c r="I1" s="115"/>
      <c r="J1" s="116" t="s">
        <v>117</v>
      </c>
      <c r="K1" s="117"/>
      <c r="L1" s="115"/>
      <c r="M1" s="115"/>
      <c r="N1" s="115" t="s">
        <v>118</v>
      </c>
      <c r="O1" s="118"/>
      <c r="Q1" s="119" t="s">
        <v>120</v>
      </c>
    </row>
    <row r="2" spans="1:18" ht="15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4" t="s">
        <v>1</v>
      </c>
    </row>
    <row r="3" spans="1:18" ht="15">
      <c r="A3" s="115"/>
      <c r="B3" s="115"/>
      <c r="C3" s="121"/>
      <c r="D3" s="121" t="s">
        <v>121</v>
      </c>
      <c r="E3" s="122" t="s">
        <v>122</v>
      </c>
      <c r="F3" s="122"/>
      <c r="G3" s="122"/>
      <c r="H3" s="122"/>
      <c r="I3" s="115"/>
      <c r="J3" s="115"/>
      <c r="K3" s="115"/>
      <c r="L3" s="115"/>
      <c r="M3" s="115"/>
      <c r="N3" s="115"/>
      <c r="O3" s="115"/>
      <c r="P3" s="115"/>
      <c r="Q3" s="115"/>
      <c r="R3" s="14" t="s">
        <v>11</v>
      </c>
    </row>
    <row r="4" spans="1:18" ht="15">
      <c r="A4" s="12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4" t="s">
        <v>16</v>
      </c>
    </row>
    <row r="5" spans="1:18" ht="15">
      <c r="A5" s="123"/>
      <c r="B5" s="123"/>
      <c r="C5" s="123"/>
      <c r="D5" s="121" t="s">
        <v>123</v>
      </c>
      <c r="E5" s="124"/>
      <c r="F5" s="122"/>
      <c r="G5" s="122"/>
      <c r="H5" s="122"/>
      <c r="I5" s="115"/>
      <c r="J5" s="115"/>
      <c r="K5" s="115"/>
      <c r="L5" s="115"/>
      <c r="M5" s="115"/>
      <c r="N5" s="115"/>
      <c r="O5" s="125" t="s">
        <v>125</v>
      </c>
      <c r="P5" s="125" t="s">
        <v>126</v>
      </c>
      <c r="R5" s="14" t="s">
        <v>31</v>
      </c>
    </row>
    <row r="6" spans="1:18" ht="15">
      <c r="A6" s="126"/>
      <c r="B6" s="127" t="s">
        <v>1</v>
      </c>
      <c r="D6" s="200"/>
      <c r="E6" s="128"/>
      <c r="F6" s="128"/>
      <c r="O6" s="129"/>
      <c r="P6" s="129"/>
      <c r="R6" s="14" t="s">
        <v>33</v>
      </c>
    </row>
    <row r="7" spans="1:18" ht="15">
      <c r="A7" s="130"/>
      <c r="B7" s="14" t="s">
        <v>127</v>
      </c>
      <c r="O7" s="131">
        <v>14</v>
      </c>
      <c r="P7" s="129" t="s">
        <v>128</v>
      </c>
      <c r="R7" s="14" t="s">
        <v>37</v>
      </c>
    </row>
    <row r="8" spans="1:18" ht="15">
      <c r="A8" s="130"/>
      <c r="B8" s="14" t="s">
        <v>129</v>
      </c>
      <c r="O8" s="131">
        <v>11</v>
      </c>
      <c r="P8" s="129" t="s">
        <v>130</v>
      </c>
      <c r="R8" s="14" t="s">
        <v>40</v>
      </c>
    </row>
    <row r="9" spans="1:18" ht="15">
      <c r="A9" s="130"/>
      <c r="B9" s="132" t="s">
        <v>131</v>
      </c>
      <c r="O9" s="131">
        <v>8</v>
      </c>
      <c r="P9" s="129" t="s">
        <v>132</v>
      </c>
      <c r="R9" s="14" t="s">
        <v>45</v>
      </c>
    </row>
    <row r="10" spans="1:18" ht="15">
      <c r="A10" s="130"/>
      <c r="B10" s="14" t="s">
        <v>133</v>
      </c>
      <c r="O10" s="133">
        <v>0</v>
      </c>
      <c r="P10" s="129" t="s">
        <v>134</v>
      </c>
      <c r="Q10" s="134"/>
      <c r="R10" s="134"/>
    </row>
    <row r="11" spans="1:18" ht="15">
      <c r="A11" s="126"/>
      <c r="B11" s="129"/>
      <c r="C11" s="129"/>
      <c r="D11" s="125" t="s">
        <v>135</v>
      </c>
      <c r="E11" s="135">
        <v>2</v>
      </c>
      <c r="F11" s="135">
        <v>1</v>
      </c>
      <c r="G11" s="135">
        <v>2</v>
      </c>
      <c r="H11" s="135">
        <v>2</v>
      </c>
      <c r="I11" s="135">
        <v>1</v>
      </c>
      <c r="J11" s="135">
        <v>1</v>
      </c>
      <c r="K11" s="135">
        <v>1</v>
      </c>
      <c r="L11" s="135">
        <v>2</v>
      </c>
      <c r="M11" s="135">
        <v>2</v>
      </c>
      <c r="N11" s="135">
        <v>2</v>
      </c>
      <c r="Q11" s="134"/>
      <c r="R11" s="136" t="s">
        <v>136</v>
      </c>
    </row>
    <row r="12" spans="1:18" ht="15">
      <c r="A12" s="126"/>
      <c r="B12" s="129"/>
      <c r="C12" s="129"/>
      <c r="D12" s="125" t="s">
        <v>137</v>
      </c>
      <c r="E12" s="137">
        <f>IF(COUNTIF($D$15:$D$54,"&gt;0")=0,"",_xlfn.SUMIFS(E$15:E$54,$D$15:$D$54,"&gt;0")/COUNTIF($D$15:$D$54,"&gt;0"))</f>
        <v>0</v>
      </c>
      <c r="F12" s="137">
        <f>IF(COUNTIF($D$15:$D$54,"&gt;0")=0,"",_xlfn.SUMIFS(F$15:F$54,$D$15:$D$54,"&gt;0")/COUNTIF($D$15:$D$54,"&gt;0"))</f>
        <v>0</v>
      </c>
      <c r="G12" s="137">
        <f>IF(COUNTIF($D$15:$D$54,"&gt;0")=0,"",_xlfn.SUMIFS(G$15:G$54,$D$15:$D$54,"&gt;0")/COUNTIF($D$15:$D$54,"&gt;0"))</f>
        <v>0</v>
      </c>
      <c r="H12" s="137">
        <f>IF(COUNTIF($D$15:$D$54,"&gt;0")=0,"",_xlfn.SUMIFS(H$15:H$54,$D$15:$D$54,"&gt;0")/COUNTIF($D$15:$D$54,"&gt;0"))</f>
        <v>0</v>
      </c>
      <c r="I12" s="137">
        <f>IF(COUNTIF($D$15:$D$54,"&gt;0")=0,"",_xlfn.SUMIFS(I$15:I$54,$D$15:$D$54,"&gt;0")/COUNTIF($D$15:$D$54,"&gt;0"))</f>
        <v>0</v>
      </c>
      <c r="J12" s="137">
        <f>IF(COUNTIF($D$15:$D$54,"&gt;0")=0,"",_xlfn.SUMIFS(J$15:J$54,$D$15:$D$54,"&gt;0")/COUNTIF($D$15:$D$54,"&gt;0"))</f>
        <v>0</v>
      </c>
      <c r="K12" s="137">
        <f>IF(COUNTIF($D$15:$D$54,"&gt;0")=0,"",_xlfn.SUMIFS(K$15:K$54,$D$15:$D$54,"&gt;0")/COUNTIF($D$15:$D$54,"&gt;0"))</f>
        <v>0</v>
      </c>
      <c r="L12" s="137">
        <f>IF(COUNTIF($D$15:$D$54,"&gt;0")=0,"",_xlfn.SUMIFS(L$15:L$54,$D$15:$D$54,"&gt;0")/COUNTIF($D$15:$D$54,"&gt;0"))</f>
        <v>0</v>
      </c>
      <c r="M12" s="137">
        <f>IF(COUNTIF($D$15:$D$54,"&gt;0")=0,"",_xlfn.SUMIFS(M$15:M$54,$D$15:$D$54,"&gt;0")/COUNTIF($D$15:$D$54,"&gt;0"))</f>
        <v>0</v>
      </c>
      <c r="N12" s="137">
        <f>IF(COUNTIF($D$15:$D$54,"&gt;0")=0,"",_xlfn.SUMIFS(N$15:N$54,$D$15:$D$54,"&gt;0")/COUNTIF($D$15:$D$54,"&gt;0"))</f>
        <v>0</v>
      </c>
      <c r="Q12" s="134"/>
      <c r="R12" s="136"/>
    </row>
    <row r="13" spans="1:18" ht="15.75">
      <c r="A13" s="126"/>
      <c r="B13" s="138"/>
      <c r="C13" s="138"/>
      <c r="D13" s="139" t="s">
        <v>138</v>
      </c>
      <c r="E13" s="140">
        <f>IF(COUNTIF($D$15:$D$54,"&gt;0")=0,"",E12/E11)</f>
        <v>0</v>
      </c>
      <c r="F13" s="140">
        <f>IF(COUNTIF($D$15:$D$54,"&gt;0")=0,"",F12/F11)</f>
        <v>0</v>
      </c>
      <c r="G13" s="140">
        <f>IF(COUNTIF($D$15:$D$54,"&gt;0")=0,"",G12/G11)</f>
        <v>0</v>
      </c>
      <c r="H13" s="140">
        <f>IF(COUNTIF($D$15:$D$54,"&gt;0")=0,"",H12/H11)</f>
        <v>0</v>
      </c>
      <c r="I13" s="140">
        <f>IF(COUNTIF($D$15:$D$54,"&gt;0")=0,"",I12/I11)</f>
        <v>0</v>
      </c>
      <c r="J13" s="140">
        <f>IF(COUNTIF($D$15:$D$54,"&gt;0")=0,"",J12/J11)</f>
        <v>0</v>
      </c>
      <c r="K13" s="140">
        <f>IF(COUNTIF($D$15:$D$54,"&gt;0")=0,"",K12/K11)</f>
        <v>0</v>
      </c>
      <c r="L13" s="140">
        <f>IF(COUNTIF($D$15:$D$54,"&gt;0")=0,"",L12/L11)</f>
        <v>0</v>
      </c>
      <c r="M13" s="140">
        <f>IF(COUNTIF($D$15:$D$54,"&gt;0")=0,"",M12/M11)</f>
        <v>0</v>
      </c>
      <c r="N13" s="140">
        <f>IF(COUNTIF($D$15:$D$54,"&gt;0")=0,"",N12/N11)</f>
        <v>0</v>
      </c>
      <c r="Q13" s="134"/>
      <c r="R13" s="136"/>
    </row>
    <row r="14" spans="1:18" ht="60.75">
      <c r="A14" s="141" t="s">
        <v>139</v>
      </c>
      <c r="B14" s="142" t="s">
        <v>140</v>
      </c>
      <c r="C14" s="143" t="s">
        <v>141</v>
      </c>
      <c r="D14" s="144" t="s">
        <v>142</v>
      </c>
      <c r="E14" s="145">
        <v>1</v>
      </c>
      <c r="F14" s="146">
        <v>2</v>
      </c>
      <c r="G14" s="147">
        <v>3</v>
      </c>
      <c r="H14" s="146">
        <v>4</v>
      </c>
      <c r="I14" s="148">
        <v>5</v>
      </c>
      <c r="J14" s="149">
        <v>6</v>
      </c>
      <c r="K14" s="148">
        <v>7</v>
      </c>
      <c r="L14" s="149">
        <v>8</v>
      </c>
      <c r="M14" s="148">
        <v>9</v>
      </c>
      <c r="N14" s="149">
        <v>10</v>
      </c>
      <c r="O14" s="150" t="s">
        <v>143</v>
      </c>
      <c r="P14" s="151">
        <f>P5</f>
        <v>0</v>
      </c>
      <c r="Q14" s="152" t="s">
        <v>144</v>
      </c>
      <c r="R14" s="153" t="s">
        <v>145</v>
      </c>
    </row>
    <row r="15" spans="1:18" ht="15">
      <c r="A15" s="154">
        <v>1</v>
      </c>
      <c r="B15" s="155"/>
      <c r="C15" s="156"/>
      <c r="D15" s="157"/>
      <c r="E15" s="158"/>
      <c r="F15" s="159"/>
      <c r="G15" s="160"/>
      <c r="H15" s="159"/>
      <c r="I15" s="161"/>
      <c r="J15" s="162"/>
      <c r="K15" s="161"/>
      <c r="L15" s="162"/>
      <c r="M15" s="161"/>
      <c r="N15" s="162"/>
      <c r="O15" s="163">
        <f aca="true" t="shared" si="0" ref="O15:O54">IF(SUM(D15)&gt;0,SUM(E15:N15),"")</f>
        <v>0</v>
      </c>
      <c r="P15" s="164">
        <f aca="true" t="shared" si="1" ref="P15:P54">IF(SUM(D15)&gt;0,IF(O15&gt;=$O$7,$P$7,IF(O15&gt;=$O$8,$P$8,IF(O15&gt;=$O$9,$P$9,$P$10))),"")</f>
        <v>0</v>
      </c>
      <c r="Q15" s="165">
        <f aca="true" t="shared" si="2" ref="Q15:Q54">IF(B15="","",IF(AND(SUM($D15)=0,COUNTA($E15:$N15)&gt;0),$D$57,IF(OR(E15&gt;E$11,F15&gt;F$11,G15&gt;G$11,H15&gt;H$11,I15&gt;I$11,J15&gt;J$11,K15&gt;K$11,N15&gt;N$11),$D$58,IF(AND($D15="",$C15="да"),$D$59,"нет"))))</f>
        <v>0</v>
      </c>
      <c r="R15" s="166">
        <f aca="true" t="shared" si="3" ref="R15:R54">IF(Q15="","",IF(Q15="нет",0,1))</f>
        <v>0</v>
      </c>
    </row>
    <row r="16" spans="1:18" ht="15">
      <c r="A16" s="167">
        <v>2</v>
      </c>
      <c r="B16" s="168"/>
      <c r="C16" s="169"/>
      <c r="D16" s="170"/>
      <c r="E16" s="171"/>
      <c r="F16" s="172"/>
      <c r="G16" s="173"/>
      <c r="H16" s="172"/>
      <c r="I16" s="174"/>
      <c r="J16" s="175"/>
      <c r="K16" s="174"/>
      <c r="L16" s="175"/>
      <c r="M16" s="174"/>
      <c r="N16" s="175"/>
      <c r="O16" s="176">
        <f t="shared" si="0"/>
        <v>0</v>
      </c>
      <c r="P16" s="177">
        <f t="shared" si="1"/>
        <v>0</v>
      </c>
      <c r="Q16" s="178">
        <f t="shared" si="2"/>
        <v>0</v>
      </c>
      <c r="R16" s="179">
        <f t="shared" si="3"/>
        <v>0</v>
      </c>
    </row>
    <row r="17" spans="1:18" ht="15">
      <c r="A17" s="167">
        <v>3</v>
      </c>
      <c r="B17" s="168"/>
      <c r="C17" s="169"/>
      <c r="D17" s="170"/>
      <c r="E17" s="171"/>
      <c r="F17" s="172"/>
      <c r="G17" s="173"/>
      <c r="H17" s="172"/>
      <c r="I17" s="174"/>
      <c r="J17" s="175"/>
      <c r="K17" s="174"/>
      <c r="L17" s="175"/>
      <c r="M17" s="174"/>
      <c r="N17" s="175"/>
      <c r="O17" s="176">
        <f t="shared" si="0"/>
        <v>0</v>
      </c>
      <c r="P17" s="177">
        <f t="shared" si="1"/>
        <v>0</v>
      </c>
      <c r="Q17" s="178">
        <f t="shared" si="2"/>
        <v>0</v>
      </c>
      <c r="R17" s="179">
        <f t="shared" si="3"/>
        <v>0</v>
      </c>
    </row>
    <row r="18" spans="1:18" ht="15">
      <c r="A18" s="167">
        <v>4</v>
      </c>
      <c r="B18" s="168"/>
      <c r="C18" s="169"/>
      <c r="D18" s="170"/>
      <c r="E18" s="171"/>
      <c r="F18" s="172"/>
      <c r="G18" s="173"/>
      <c r="H18" s="172"/>
      <c r="I18" s="174"/>
      <c r="J18" s="175"/>
      <c r="K18" s="174"/>
      <c r="L18" s="175"/>
      <c r="M18" s="174"/>
      <c r="N18" s="175"/>
      <c r="O18" s="176">
        <f t="shared" si="0"/>
        <v>0</v>
      </c>
      <c r="P18" s="177">
        <f t="shared" si="1"/>
        <v>0</v>
      </c>
      <c r="Q18" s="178">
        <f t="shared" si="2"/>
        <v>0</v>
      </c>
      <c r="R18" s="179">
        <f t="shared" si="3"/>
        <v>0</v>
      </c>
    </row>
    <row r="19" spans="1:18" ht="15.75">
      <c r="A19" s="180">
        <v>5</v>
      </c>
      <c r="B19" s="181"/>
      <c r="C19" s="182"/>
      <c r="D19" s="183"/>
      <c r="E19" s="184"/>
      <c r="F19" s="185"/>
      <c r="G19" s="186"/>
      <c r="H19" s="185"/>
      <c r="I19" s="187"/>
      <c r="J19" s="188"/>
      <c r="K19" s="187"/>
      <c r="L19" s="188"/>
      <c r="M19" s="187"/>
      <c r="N19" s="188"/>
      <c r="O19" s="189">
        <f t="shared" si="0"/>
        <v>0</v>
      </c>
      <c r="P19" s="190">
        <f t="shared" si="1"/>
        <v>0</v>
      </c>
      <c r="Q19" s="191">
        <f t="shared" si="2"/>
        <v>0</v>
      </c>
      <c r="R19" s="192">
        <f t="shared" si="3"/>
        <v>0</v>
      </c>
    </row>
    <row r="20" spans="1:18" ht="15">
      <c r="A20" s="193">
        <v>6</v>
      </c>
      <c r="B20" s="155"/>
      <c r="C20" s="156"/>
      <c r="D20" s="157"/>
      <c r="E20" s="158"/>
      <c r="F20" s="159"/>
      <c r="G20" s="160"/>
      <c r="H20" s="159"/>
      <c r="I20" s="161"/>
      <c r="J20" s="162"/>
      <c r="K20" s="161"/>
      <c r="L20" s="162"/>
      <c r="M20" s="161"/>
      <c r="N20" s="162"/>
      <c r="O20" s="194">
        <f t="shared" si="0"/>
        <v>0</v>
      </c>
      <c r="P20" s="195">
        <f t="shared" si="1"/>
        <v>0</v>
      </c>
      <c r="Q20" s="165">
        <f t="shared" si="2"/>
        <v>0</v>
      </c>
      <c r="R20" s="166">
        <f t="shared" si="3"/>
        <v>0</v>
      </c>
    </row>
    <row r="21" spans="1:18" ht="15">
      <c r="A21" s="167">
        <v>7</v>
      </c>
      <c r="B21" s="168"/>
      <c r="C21" s="169"/>
      <c r="D21" s="170"/>
      <c r="E21" s="171"/>
      <c r="F21" s="172"/>
      <c r="G21" s="173"/>
      <c r="H21" s="172"/>
      <c r="I21" s="174"/>
      <c r="J21" s="175"/>
      <c r="K21" s="174"/>
      <c r="L21" s="175"/>
      <c r="M21" s="174"/>
      <c r="N21" s="175"/>
      <c r="O21" s="176">
        <f t="shared" si="0"/>
        <v>0</v>
      </c>
      <c r="P21" s="177">
        <f t="shared" si="1"/>
        <v>0</v>
      </c>
      <c r="Q21" s="178">
        <f t="shared" si="2"/>
        <v>0</v>
      </c>
      <c r="R21" s="179">
        <f t="shared" si="3"/>
        <v>0</v>
      </c>
    </row>
    <row r="22" spans="1:18" ht="15">
      <c r="A22" s="167">
        <v>8</v>
      </c>
      <c r="B22" s="168"/>
      <c r="C22" s="169"/>
      <c r="D22" s="170"/>
      <c r="E22" s="171"/>
      <c r="F22" s="172"/>
      <c r="G22" s="173"/>
      <c r="H22" s="172"/>
      <c r="I22" s="174"/>
      <c r="J22" s="175"/>
      <c r="K22" s="174"/>
      <c r="L22" s="175"/>
      <c r="M22" s="174"/>
      <c r="N22" s="175"/>
      <c r="O22" s="176">
        <f t="shared" si="0"/>
        <v>0</v>
      </c>
      <c r="P22" s="177">
        <f t="shared" si="1"/>
        <v>0</v>
      </c>
      <c r="Q22" s="178">
        <f t="shared" si="2"/>
        <v>0</v>
      </c>
      <c r="R22" s="179">
        <f t="shared" si="3"/>
        <v>0</v>
      </c>
    </row>
    <row r="23" spans="1:18" ht="15">
      <c r="A23" s="167">
        <v>9</v>
      </c>
      <c r="B23" s="168"/>
      <c r="C23" s="169"/>
      <c r="D23" s="170"/>
      <c r="E23" s="171"/>
      <c r="F23" s="172"/>
      <c r="G23" s="173"/>
      <c r="H23" s="172"/>
      <c r="I23" s="174"/>
      <c r="J23" s="175"/>
      <c r="K23" s="174"/>
      <c r="L23" s="175"/>
      <c r="M23" s="174"/>
      <c r="N23" s="175"/>
      <c r="O23" s="176">
        <f t="shared" si="0"/>
        <v>0</v>
      </c>
      <c r="P23" s="177">
        <f t="shared" si="1"/>
        <v>0</v>
      </c>
      <c r="Q23" s="178">
        <f t="shared" si="2"/>
        <v>0</v>
      </c>
      <c r="R23" s="179">
        <f t="shared" si="3"/>
        <v>0</v>
      </c>
    </row>
    <row r="24" spans="1:18" ht="15.75">
      <c r="A24" s="196">
        <v>10</v>
      </c>
      <c r="B24" s="181"/>
      <c r="C24" s="182"/>
      <c r="D24" s="183"/>
      <c r="E24" s="184"/>
      <c r="F24" s="185"/>
      <c r="G24" s="186"/>
      <c r="H24" s="185"/>
      <c r="I24" s="187"/>
      <c r="J24" s="188"/>
      <c r="K24" s="187"/>
      <c r="L24" s="188"/>
      <c r="M24" s="187"/>
      <c r="N24" s="188"/>
      <c r="O24" s="197">
        <f t="shared" si="0"/>
        <v>0</v>
      </c>
      <c r="P24" s="198">
        <f t="shared" si="1"/>
        <v>0</v>
      </c>
      <c r="Q24" s="191">
        <f t="shared" si="2"/>
        <v>0</v>
      </c>
      <c r="R24" s="192">
        <f t="shared" si="3"/>
        <v>0</v>
      </c>
    </row>
    <row r="25" spans="1:18" ht="15">
      <c r="A25" s="154">
        <v>11</v>
      </c>
      <c r="B25" s="155"/>
      <c r="C25" s="156"/>
      <c r="D25" s="157"/>
      <c r="E25" s="158"/>
      <c r="F25" s="159"/>
      <c r="G25" s="160"/>
      <c r="H25" s="159"/>
      <c r="I25" s="161"/>
      <c r="J25" s="162"/>
      <c r="K25" s="161"/>
      <c r="L25" s="162"/>
      <c r="M25" s="161"/>
      <c r="N25" s="162"/>
      <c r="O25" s="163">
        <f t="shared" si="0"/>
        <v>0</v>
      </c>
      <c r="P25" s="164">
        <f t="shared" si="1"/>
        <v>0</v>
      </c>
      <c r="Q25" s="165">
        <f t="shared" si="2"/>
        <v>0</v>
      </c>
      <c r="R25" s="166">
        <f t="shared" si="3"/>
        <v>0</v>
      </c>
    </row>
    <row r="26" spans="1:18" ht="15">
      <c r="A26" s="167">
        <v>12</v>
      </c>
      <c r="B26" s="168"/>
      <c r="C26" s="169"/>
      <c r="D26" s="170"/>
      <c r="E26" s="171"/>
      <c r="F26" s="172"/>
      <c r="G26" s="173"/>
      <c r="H26" s="172"/>
      <c r="I26" s="174"/>
      <c r="J26" s="175"/>
      <c r="K26" s="174"/>
      <c r="L26" s="175"/>
      <c r="M26" s="174"/>
      <c r="N26" s="175"/>
      <c r="O26" s="176">
        <f t="shared" si="0"/>
        <v>0</v>
      </c>
      <c r="P26" s="177">
        <f t="shared" si="1"/>
        <v>0</v>
      </c>
      <c r="Q26" s="178">
        <f t="shared" si="2"/>
        <v>0</v>
      </c>
      <c r="R26" s="179">
        <f t="shared" si="3"/>
        <v>0</v>
      </c>
    </row>
    <row r="27" spans="1:18" ht="15">
      <c r="A27" s="167">
        <v>13</v>
      </c>
      <c r="B27" s="168"/>
      <c r="C27" s="169"/>
      <c r="D27" s="170"/>
      <c r="E27" s="171"/>
      <c r="F27" s="172"/>
      <c r="G27" s="173"/>
      <c r="H27" s="172"/>
      <c r="I27" s="174"/>
      <c r="J27" s="175"/>
      <c r="K27" s="174"/>
      <c r="L27" s="175"/>
      <c r="M27" s="174"/>
      <c r="N27" s="175"/>
      <c r="O27" s="176">
        <f t="shared" si="0"/>
        <v>0</v>
      </c>
      <c r="P27" s="177">
        <f t="shared" si="1"/>
        <v>0</v>
      </c>
      <c r="Q27" s="178">
        <f t="shared" si="2"/>
        <v>0</v>
      </c>
      <c r="R27" s="179">
        <f t="shared" si="3"/>
        <v>0</v>
      </c>
    </row>
    <row r="28" spans="1:18" ht="15">
      <c r="A28" s="167">
        <v>14</v>
      </c>
      <c r="B28" s="168"/>
      <c r="C28" s="169"/>
      <c r="D28" s="170"/>
      <c r="E28" s="171"/>
      <c r="F28" s="172"/>
      <c r="G28" s="173"/>
      <c r="H28" s="172"/>
      <c r="I28" s="174"/>
      <c r="J28" s="175"/>
      <c r="K28" s="174"/>
      <c r="L28" s="175"/>
      <c r="M28" s="174"/>
      <c r="N28" s="175"/>
      <c r="O28" s="176">
        <f t="shared" si="0"/>
        <v>0</v>
      </c>
      <c r="P28" s="177">
        <f t="shared" si="1"/>
        <v>0</v>
      </c>
      <c r="Q28" s="178">
        <f t="shared" si="2"/>
        <v>0</v>
      </c>
      <c r="R28" s="179">
        <f t="shared" si="3"/>
        <v>0</v>
      </c>
    </row>
    <row r="29" spans="1:18" ht="15.75">
      <c r="A29" s="180">
        <v>15</v>
      </c>
      <c r="B29" s="181"/>
      <c r="C29" s="182"/>
      <c r="D29" s="183"/>
      <c r="E29" s="184"/>
      <c r="F29" s="185"/>
      <c r="G29" s="186"/>
      <c r="H29" s="185"/>
      <c r="I29" s="187"/>
      <c r="J29" s="188"/>
      <c r="K29" s="187"/>
      <c r="L29" s="188"/>
      <c r="M29" s="187"/>
      <c r="N29" s="188"/>
      <c r="O29" s="189">
        <f t="shared" si="0"/>
        <v>0</v>
      </c>
      <c r="P29" s="190">
        <f t="shared" si="1"/>
        <v>0</v>
      </c>
      <c r="Q29" s="191">
        <f t="shared" si="2"/>
        <v>0</v>
      </c>
      <c r="R29" s="192">
        <f t="shared" si="3"/>
        <v>0</v>
      </c>
    </row>
    <row r="30" spans="1:18" ht="15">
      <c r="A30" s="193">
        <v>16</v>
      </c>
      <c r="B30" s="155"/>
      <c r="C30" s="156"/>
      <c r="D30" s="157"/>
      <c r="E30" s="158"/>
      <c r="F30" s="159"/>
      <c r="G30" s="160"/>
      <c r="H30" s="159"/>
      <c r="I30" s="161"/>
      <c r="J30" s="162"/>
      <c r="K30" s="161"/>
      <c r="L30" s="162"/>
      <c r="M30" s="161"/>
      <c r="N30" s="162"/>
      <c r="O30" s="194">
        <f t="shared" si="0"/>
        <v>0</v>
      </c>
      <c r="P30" s="195">
        <f t="shared" si="1"/>
        <v>0</v>
      </c>
      <c r="Q30" s="165">
        <f t="shared" si="2"/>
        <v>0</v>
      </c>
      <c r="R30" s="166">
        <f t="shared" si="3"/>
        <v>0</v>
      </c>
    </row>
    <row r="31" spans="1:18" ht="15">
      <c r="A31" s="167">
        <v>17</v>
      </c>
      <c r="B31" s="168"/>
      <c r="C31" s="169"/>
      <c r="D31" s="170"/>
      <c r="E31" s="171"/>
      <c r="F31" s="172"/>
      <c r="G31" s="173"/>
      <c r="H31" s="172"/>
      <c r="I31" s="174"/>
      <c r="J31" s="175"/>
      <c r="K31" s="174"/>
      <c r="L31" s="175"/>
      <c r="M31" s="174"/>
      <c r="N31" s="175"/>
      <c r="O31" s="176">
        <f t="shared" si="0"/>
        <v>0</v>
      </c>
      <c r="P31" s="177">
        <f t="shared" si="1"/>
        <v>0</v>
      </c>
      <c r="Q31" s="178">
        <f t="shared" si="2"/>
        <v>0</v>
      </c>
      <c r="R31" s="179">
        <f t="shared" si="3"/>
        <v>0</v>
      </c>
    </row>
    <row r="32" spans="1:18" ht="15">
      <c r="A32" s="167">
        <v>18</v>
      </c>
      <c r="B32" s="168"/>
      <c r="C32" s="169"/>
      <c r="D32" s="170"/>
      <c r="E32" s="171"/>
      <c r="F32" s="172"/>
      <c r="G32" s="173"/>
      <c r="H32" s="172"/>
      <c r="I32" s="174"/>
      <c r="J32" s="175"/>
      <c r="K32" s="174"/>
      <c r="L32" s="175"/>
      <c r="M32" s="174"/>
      <c r="N32" s="175"/>
      <c r="O32" s="176">
        <f t="shared" si="0"/>
        <v>0</v>
      </c>
      <c r="P32" s="177">
        <f t="shared" si="1"/>
        <v>0</v>
      </c>
      <c r="Q32" s="178">
        <f t="shared" si="2"/>
        <v>0</v>
      </c>
      <c r="R32" s="179">
        <f t="shared" si="3"/>
        <v>0</v>
      </c>
    </row>
    <row r="33" spans="1:18" ht="15">
      <c r="A33" s="167">
        <v>19</v>
      </c>
      <c r="B33" s="168"/>
      <c r="C33" s="169"/>
      <c r="D33" s="170"/>
      <c r="E33" s="171"/>
      <c r="F33" s="172"/>
      <c r="G33" s="173"/>
      <c r="H33" s="172"/>
      <c r="I33" s="174"/>
      <c r="J33" s="175"/>
      <c r="K33" s="174"/>
      <c r="L33" s="175"/>
      <c r="M33" s="174"/>
      <c r="N33" s="175"/>
      <c r="O33" s="176">
        <f t="shared" si="0"/>
        <v>0</v>
      </c>
      <c r="P33" s="177">
        <f t="shared" si="1"/>
        <v>0</v>
      </c>
      <c r="Q33" s="178">
        <f t="shared" si="2"/>
        <v>0</v>
      </c>
      <c r="R33" s="179">
        <f t="shared" si="3"/>
        <v>0</v>
      </c>
    </row>
    <row r="34" spans="1:18" ht="15.75">
      <c r="A34" s="196">
        <v>20</v>
      </c>
      <c r="B34" s="181"/>
      <c r="C34" s="182"/>
      <c r="D34" s="183"/>
      <c r="E34" s="184"/>
      <c r="F34" s="185"/>
      <c r="G34" s="186"/>
      <c r="H34" s="185"/>
      <c r="I34" s="187"/>
      <c r="J34" s="188"/>
      <c r="K34" s="187"/>
      <c r="L34" s="188"/>
      <c r="M34" s="187"/>
      <c r="N34" s="188"/>
      <c r="O34" s="197">
        <f t="shared" si="0"/>
        <v>0</v>
      </c>
      <c r="P34" s="198">
        <f t="shared" si="1"/>
        <v>0</v>
      </c>
      <c r="Q34" s="191">
        <f t="shared" si="2"/>
        <v>0</v>
      </c>
      <c r="R34" s="192">
        <f t="shared" si="3"/>
        <v>0</v>
      </c>
    </row>
    <row r="35" spans="1:18" ht="15">
      <c r="A35" s="154">
        <v>21</v>
      </c>
      <c r="B35" s="155"/>
      <c r="C35" s="156"/>
      <c r="D35" s="157"/>
      <c r="E35" s="158"/>
      <c r="F35" s="159"/>
      <c r="G35" s="160"/>
      <c r="H35" s="159"/>
      <c r="I35" s="161"/>
      <c r="J35" s="162"/>
      <c r="K35" s="161"/>
      <c r="L35" s="162"/>
      <c r="M35" s="161"/>
      <c r="N35" s="162"/>
      <c r="O35" s="163">
        <f t="shared" si="0"/>
        <v>0</v>
      </c>
      <c r="P35" s="164">
        <f t="shared" si="1"/>
        <v>0</v>
      </c>
      <c r="Q35" s="165">
        <f t="shared" si="2"/>
        <v>0</v>
      </c>
      <c r="R35" s="166">
        <f t="shared" si="3"/>
        <v>0</v>
      </c>
    </row>
    <row r="36" spans="1:18" ht="15">
      <c r="A36" s="167">
        <v>22</v>
      </c>
      <c r="B36" s="168"/>
      <c r="C36" s="169"/>
      <c r="D36" s="170"/>
      <c r="E36" s="171"/>
      <c r="F36" s="172"/>
      <c r="G36" s="173"/>
      <c r="H36" s="172"/>
      <c r="I36" s="174"/>
      <c r="J36" s="175"/>
      <c r="K36" s="174"/>
      <c r="L36" s="175"/>
      <c r="M36" s="174"/>
      <c r="N36" s="175"/>
      <c r="O36" s="176">
        <f t="shared" si="0"/>
        <v>0</v>
      </c>
      <c r="P36" s="177">
        <f t="shared" si="1"/>
        <v>0</v>
      </c>
      <c r="Q36" s="178">
        <f t="shared" si="2"/>
        <v>0</v>
      </c>
      <c r="R36" s="179">
        <f t="shared" si="3"/>
        <v>0</v>
      </c>
    </row>
    <row r="37" spans="1:18" ht="15">
      <c r="A37" s="167">
        <v>23</v>
      </c>
      <c r="B37" s="168"/>
      <c r="C37" s="169"/>
      <c r="D37" s="170"/>
      <c r="E37" s="171"/>
      <c r="F37" s="172"/>
      <c r="G37" s="173"/>
      <c r="H37" s="172"/>
      <c r="I37" s="174"/>
      <c r="J37" s="175"/>
      <c r="K37" s="174"/>
      <c r="L37" s="175"/>
      <c r="M37" s="174"/>
      <c r="N37" s="175"/>
      <c r="O37" s="176">
        <f t="shared" si="0"/>
        <v>0</v>
      </c>
      <c r="P37" s="177">
        <f t="shared" si="1"/>
        <v>0</v>
      </c>
      <c r="Q37" s="178">
        <f t="shared" si="2"/>
        <v>0</v>
      </c>
      <c r="R37" s="179">
        <f t="shared" si="3"/>
        <v>0</v>
      </c>
    </row>
    <row r="38" spans="1:18" ht="15">
      <c r="A38" s="167">
        <v>24</v>
      </c>
      <c r="B38" s="168"/>
      <c r="C38" s="169"/>
      <c r="D38" s="170"/>
      <c r="E38" s="171"/>
      <c r="F38" s="172"/>
      <c r="G38" s="173"/>
      <c r="H38" s="172"/>
      <c r="I38" s="174"/>
      <c r="J38" s="175"/>
      <c r="K38" s="174"/>
      <c r="L38" s="175"/>
      <c r="M38" s="174"/>
      <c r="N38" s="175"/>
      <c r="O38" s="176">
        <f t="shared" si="0"/>
        <v>0</v>
      </c>
      <c r="P38" s="177">
        <f t="shared" si="1"/>
        <v>0</v>
      </c>
      <c r="Q38" s="178">
        <f t="shared" si="2"/>
        <v>0</v>
      </c>
      <c r="R38" s="179">
        <f t="shared" si="3"/>
        <v>0</v>
      </c>
    </row>
    <row r="39" spans="1:18" ht="15.75">
      <c r="A39" s="180">
        <v>25</v>
      </c>
      <c r="B39" s="181"/>
      <c r="C39" s="182"/>
      <c r="D39" s="183"/>
      <c r="E39" s="184"/>
      <c r="F39" s="185"/>
      <c r="G39" s="186"/>
      <c r="H39" s="185"/>
      <c r="I39" s="187"/>
      <c r="J39" s="188"/>
      <c r="K39" s="187"/>
      <c r="L39" s="188"/>
      <c r="M39" s="187"/>
      <c r="N39" s="188"/>
      <c r="O39" s="189">
        <f t="shared" si="0"/>
        <v>0</v>
      </c>
      <c r="P39" s="190">
        <f t="shared" si="1"/>
        <v>0</v>
      </c>
      <c r="Q39" s="191">
        <f t="shared" si="2"/>
        <v>0</v>
      </c>
      <c r="R39" s="192">
        <f t="shared" si="3"/>
        <v>0</v>
      </c>
    </row>
    <row r="40" spans="1:18" ht="15">
      <c r="A40" s="154">
        <v>26</v>
      </c>
      <c r="B40" s="155"/>
      <c r="C40" s="156"/>
      <c r="D40" s="157"/>
      <c r="E40" s="158"/>
      <c r="F40" s="159"/>
      <c r="G40" s="160"/>
      <c r="H40" s="159"/>
      <c r="I40" s="161"/>
      <c r="J40" s="162"/>
      <c r="K40" s="161"/>
      <c r="L40" s="162"/>
      <c r="M40" s="161"/>
      <c r="N40" s="162"/>
      <c r="O40" s="163">
        <f t="shared" si="0"/>
        <v>0</v>
      </c>
      <c r="P40" s="164">
        <f t="shared" si="1"/>
        <v>0</v>
      </c>
      <c r="Q40" s="165">
        <f t="shared" si="2"/>
        <v>0</v>
      </c>
      <c r="R40" s="166">
        <f t="shared" si="3"/>
        <v>0</v>
      </c>
    </row>
    <row r="41" spans="1:18" ht="15">
      <c r="A41" s="167">
        <v>27</v>
      </c>
      <c r="B41" s="168"/>
      <c r="C41" s="169"/>
      <c r="D41" s="170"/>
      <c r="E41" s="171"/>
      <c r="F41" s="172"/>
      <c r="G41" s="173"/>
      <c r="H41" s="172"/>
      <c r="I41" s="174"/>
      <c r="J41" s="175"/>
      <c r="K41" s="174"/>
      <c r="L41" s="175"/>
      <c r="M41" s="174"/>
      <c r="N41" s="175"/>
      <c r="O41" s="176">
        <f t="shared" si="0"/>
        <v>0</v>
      </c>
      <c r="P41" s="177">
        <f t="shared" si="1"/>
        <v>0</v>
      </c>
      <c r="Q41" s="178">
        <f t="shared" si="2"/>
        <v>0</v>
      </c>
      <c r="R41" s="179">
        <f t="shared" si="3"/>
        <v>0</v>
      </c>
    </row>
    <row r="42" spans="1:18" ht="15">
      <c r="A42" s="167">
        <v>28</v>
      </c>
      <c r="B42" s="168"/>
      <c r="C42" s="169"/>
      <c r="D42" s="170"/>
      <c r="E42" s="171"/>
      <c r="F42" s="172"/>
      <c r="G42" s="173"/>
      <c r="H42" s="172"/>
      <c r="I42" s="174"/>
      <c r="J42" s="175"/>
      <c r="K42" s="174"/>
      <c r="L42" s="175"/>
      <c r="M42" s="174"/>
      <c r="N42" s="175"/>
      <c r="O42" s="176">
        <f t="shared" si="0"/>
        <v>0</v>
      </c>
      <c r="P42" s="177">
        <f t="shared" si="1"/>
        <v>0</v>
      </c>
      <c r="Q42" s="178">
        <f t="shared" si="2"/>
        <v>0</v>
      </c>
      <c r="R42" s="179">
        <f t="shared" si="3"/>
        <v>0</v>
      </c>
    </row>
    <row r="43" spans="1:18" ht="15">
      <c r="A43" s="167">
        <v>29</v>
      </c>
      <c r="B43" s="168"/>
      <c r="C43" s="169"/>
      <c r="D43" s="170"/>
      <c r="E43" s="171"/>
      <c r="F43" s="172"/>
      <c r="G43" s="173"/>
      <c r="H43" s="172"/>
      <c r="I43" s="174"/>
      <c r="J43" s="175"/>
      <c r="K43" s="174"/>
      <c r="L43" s="175"/>
      <c r="M43" s="174"/>
      <c r="N43" s="175"/>
      <c r="O43" s="176">
        <f t="shared" si="0"/>
        <v>0</v>
      </c>
      <c r="P43" s="177">
        <f t="shared" si="1"/>
        <v>0</v>
      </c>
      <c r="Q43" s="178">
        <f t="shared" si="2"/>
        <v>0</v>
      </c>
      <c r="R43" s="179">
        <f t="shared" si="3"/>
        <v>0</v>
      </c>
    </row>
    <row r="44" spans="1:18" ht="15.75">
      <c r="A44" s="180">
        <v>30</v>
      </c>
      <c r="B44" s="181"/>
      <c r="C44" s="182"/>
      <c r="D44" s="183"/>
      <c r="E44" s="184"/>
      <c r="F44" s="185"/>
      <c r="G44" s="186"/>
      <c r="H44" s="185"/>
      <c r="I44" s="187"/>
      <c r="J44" s="188"/>
      <c r="K44" s="187"/>
      <c r="L44" s="188"/>
      <c r="M44" s="187"/>
      <c r="N44" s="188"/>
      <c r="O44" s="189">
        <f t="shared" si="0"/>
        <v>0</v>
      </c>
      <c r="P44" s="190">
        <f t="shared" si="1"/>
        <v>0</v>
      </c>
      <c r="Q44" s="191">
        <f t="shared" si="2"/>
        <v>0</v>
      </c>
      <c r="R44" s="192">
        <f t="shared" si="3"/>
        <v>0</v>
      </c>
    </row>
    <row r="45" spans="1:18" ht="15">
      <c r="A45" s="154">
        <v>31</v>
      </c>
      <c r="B45" s="155"/>
      <c r="C45" s="156"/>
      <c r="D45" s="157"/>
      <c r="E45" s="158"/>
      <c r="F45" s="159"/>
      <c r="G45" s="160"/>
      <c r="H45" s="159"/>
      <c r="I45" s="161"/>
      <c r="J45" s="162"/>
      <c r="K45" s="161"/>
      <c r="L45" s="162"/>
      <c r="M45" s="161"/>
      <c r="N45" s="162"/>
      <c r="O45" s="163">
        <f t="shared" si="0"/>
        <v>0</v>
      </c>
      <c r="P45" s="164">
        <f t="shared" si="1"/>
        <v>0</v>
      </c>
      <c r="Q45" s="165">
        <f t="shared" si="2"/>
        <v>0</v>
      </c>
      <c r="R45" s="166">
        <f t="shared" si="3"/>
        <v>0</v>
      </c>
    </row>
    <row r="46" spans="1:18" ht="15">
      <c r="A46" s="167">
        <v>32</v>
      </c>
      <c r="B46" s="168"/>
      <c r="C46" s="169"/>
      <c r="D46" s="170"/>
      <c r="E46" s="171"/>
      <c r="F46" s="172"/>
      <c r="G46" s="173"/>
      <c r="H46" s="172"/>
      <c r="I46" s="174"/>
      <c r="J46" s="175"/>
      <c r="K46" s="174"/>
      <c r="L46" s="175"/>
      <c r="M46" s="174"/>
      <c r="N46" s="175"/>
      <c r="O46" s="176">
        <f t="shared" si="0"/>
        <v>0</v>
      </c>
      <c r="P46" s="177">
        <f t="shared" si="1"/>
        <v>0</v>
      </c>
      <c r="Q46" s="178">
        <f t="shared" si="2"/>
        <v>0</v>
      </c>
      <c r="R46" s="179">
        <f t="shared" si="3"/>
        <v>0</v>
      </c>
    </row>
    <row r="47" spans="1:18" ht="15">
      <c r="A47" s="167">
        <v>33</v>
      </c>
      <c r="B47" s="168"/>
      <c r="C47" s="169"/>
      <c r="D47" s="170"/>
      <c r="E47" s="171"/>
      <c r="F47" s="172"/>
      <c r="G47" s="173"/>
      <c r="H47" s="172"/>
      <c r="I47" s="174"/>
      <c r="J47" s="175"/>
      <c r="K47" s="174"/>
      <c r="L47" s="175"/>
      <c r="M47" s="174"/>
      <c r="N47" s="175"/>
      <c r="O47" s="176">
        <f t="shared" si="0"/>
        <v>0</v>
      </c>
      <c r="P47" s="177">
        <f t="shared" si="1"/>
        <v>0</v>
      </c>
      <c r="Q47" s="178">
        <f t="shared" si="2"/>
        <v>0</v>
      </c>
      <c r="R47" s="179">
        <f t="shared" si="3"/>
        <v>0</v>
      </c>
    </row>
    <row r="48" spans="1:18" ht="15">
      <c r="A48" s="167">
        <v>34</v>
      </c>
      <c r="B48" s="168"/>
      <c r="C48" s="169"/>
      <c r="D48" s="170"/>
      <c r="E48" s="171"/>
      <c r="F48" s="172"/>
      <c r="G48" s="173"/>
      <c r="H48" s="172"/>
      <c r="I48" s="174"/>
      <c r="J48" s="175"/>
      <c r="K48" s="174"/>
      <c r="L48" s="175"/>
      <c r="M48" s="174"/>
      <c r="N48" s="175"/>
      <c r="O48" s="176">
        <f t="shared" si="0"/>
        <v>0</v>
      </c>
      <c r="P48" s="177">
        <f t="shared" si="1"/>
        <v>0</v>
      </c>
      <c r="Q48" s="178">
        <f t="shared" si="2"/>
        <v>0</v>
      </c>
      <c r="R48" s="179">
        <f t="shared" si="3"/>
        <v>0</v>
      </c>
    </row>
    <row r="49" spans="1:18" ht="15.75">
      <c r="A49" s="180">
        <v>35</v>
      </c>
      <c r="B49" s="181"/>
      <c r="C49" s="182"/>
      <c r="D49" s="183"/>
      <c r="E49" s="184"/>
      <c r="F49" s="185"/>
      <c r="G49" s="186"/>
      <c r="H49" s="185"/>
      <c r="I49" s="187"/>
      <c r="J49" s="188"/>
      <c r="K49" s="187"/>
      <c r="L49" s="188"/>
      <c r="M49" s="187"/>
      <c r="N49" s="188"/>
      <c r="O49" s="189">
        <f t="shared" si="0"/>
        <v>0</v>
      </c>
      <c r="P49" s="190">
        <f t="shared" si="1"/>
        <v>0</v>
      </c>
      <c r="Q49" s="191">
        <f t="shared" si="2"/>
        <v>0</v>
      </c>
      <c r="R49" s="192">
        <f t="shared" si="3"/>
        <v>0</v>
      </c>
    </row>
    <row r="50" spans="1:18" ht="15">
      <c r="A50" s="154">
        <v>36</v>
      </c>
      <c r="B50" s="155"/>
      <c r="C50" s="156"/>
      <c r="D50" s="157"/>
      <c r="E50" s="158"/>
      <c r="F50" s="159"/>
      <c r="G50" s="160"/>
      <c r="H50" s="159"/>
      <c r="I50" s="161"/>
      <c r="J50" s="162"/>
      <c r="K50" s="161"/>
      <c r="L50" s="162"/>
      <c r="M50" s="161"/>
      <c r="N50" s="162"/>
      <c r="O50" s="163">
        <f t="shared" si="0"/>
        <v>0</v>
      </c>
      <c r="P50" s="164">
        <f t="shared" si="1"/>
        <v>0</v>
      </c>
      <c r="Q50" s="165">
        <f t="shared" si="2"/>
        <v>0</v>
      </c>
      <c r="R50" s="166">
        <f t="shared" si="3"/>
        <v>0</v>
      </c>
    </row>
    <row r="51" spans="1:18" ht="15">
      <c r="A51" s="167">
        <v>37</v>
      </c>
      <c r="B51" s="168"/>
      <c r="C51" s="169"/>
      <c r="D51" s="170"/>
      <c r="E51" s="171"/>
      <c r="F51" s="172"/>
      <c r="G51" s="173"/>
      <c r="H51" s="172"/>
      <c r="I51" s="174"/>
      <c r="J51" s="175"/>
      <c r="K51" s="174"/>
      <c r="L51" s="175"/>
      <c r="M51" s="174"/>
      <c r="N51" s="175"/>
      <c r="O51" s="176">
        <f t="shared" si="0"/>
        <v>0</v>
      </c>
      <c r="P51" s="177">
        <f t="shared" si="1"/>
        <v>0</v>
      </c>
      <c r="Q51" s="178">
        <f t="shared" si="2"/>
        <v>0</v>
      </c>
      <c r="R51" s="179">
        <f t="shared" si="3"/>
        <v>0</v>
      </c>
    </row>
    <row r="52" spans="1:18" ht="15">
      <c r="A52" s="167">
        <v>38</v>
      </c>
      <c r="B52" s="168"/>
      <c r="C52" s="169"/>
      <c r="D52" s="170"/>
      <c r="E52" s="171"/>
      <c r="F52" s="172"/>
      <c r="G52" s="173"/>
      <c r="H52" s="172"/>
      <c r="I52" s="174"/>
      <c r="J52" s="175"/>
      <c r="K52" s="174"/>
      <c r="L52" s="175"/>
      <c r="M52" s="174"/>
      <c r="N52" s="175"/>
      <c r="O52" s="176">
        <f t="shared" si="0"/>
        <v>0</v>
      </c>
      <c r="P52" s="177">
        <f t="shared" si="1"/>
        <v>0</v>
      </c>
      <c r="Q52" s="178">
        <f t="shared" si="2"/>
        <v>0</v>
      </c>
      <c r="R52" s="179">
        <f t="shared" si="3"/>
        <v>0</v>
      </c>
    </row>
    <row r="53" spans="1:18" ht="15">
      <c r="A53" s="167">
        <v>39</v>
      </c>
      <c r="B53" s="168"/>
      <c r="C53" s="169"/>
      <c r="D53" s="170"/>
      <c r="E53" s="171"/>
      <c r="F53" s="172"/>
      <c r="G53" s="173"/>
      <c r="H53" s="172"/>
      <c r="I53" s="174"/>
      <c r="J53" s="175"/>
      <c r="K53" s="174"/>
      <c r="L53" s="175"/>
      <c r="M53" s="174"/>
      <c r="N53" s="175"/>
      <c r="O53" s="176">
        <f t="shared" si="0"/>
        <v>0</v>
      </c>
      <c r="P53" s="177">
        <f t="shared" si="1"/>
        <v>0</v>
      </c>
      <c r="Q53" s="178">
        <f t="shared" si="2"/>
        <v>0</v>
      </c>
      <c r="R53" s="179">
        <f t="shared" si="3"/>
        <v>0</v>
      </c>
    </row>
    <row r="54" spans="1:18" ht="15.75">
      <c r="A54" s="180">
        <v>40</v>
      </c>
      <c r="B54" s="181"/>
      <c r="C54" s="182"/>
      <c r="D54" s="183"/>
      <c r="E54" s="184"/>
      <c r="F54" s="185"/>
      <c r="G54" s="186"/>
      <c r="H54" s="185"/>
      <c r="I54" s="187"/>
      <c r="J54" s="188"/>
      <c r="K54" s="187"/>
      <c r="L54" s="188"/>
      <c r="M54" s="187"/>
      <c r="N54" s="188"/>
      <c r="O54" s="189">
        <f t="shared" si="0"/>
        <v>0</v>
      </c>
      <c r="P54" s="190">
        <f t="shared" si="1"/>
        <v>0</v>
      </c>
      <c r="Q54" s="191">
        <f t="shared" si="2"/>
        <v>0</v>
      </c>
      <c r="R54" s="192">
        <f t="shared" si="3"/>
        <v>0</v>
      </c>
    </row>
    <row r="56" spans="2:4" ht="15">
      <c r="B56" s="14" t="s">
        <v>156</v>
      </c>
      <c r="D56" s="14" t="s">
        <v>157</v>
      </c>
    </row>
    <row r="57" spans="2:4" ht="15">
      <c r="B57" s="14">
        <v>1</v>
      </c>
      <c r="D57" s="14" t="s">
        <v>158</v>
      </c>
    </row>
    <row r="58" spans="2:4" ht="15">
      <c r="B58" s="14">
        <v>2</v>
      </c>
      <c r="D58" s="14" t="s">
        <v>159</v>
      </c>
    </row>
    <row r="59" spans="1:4" ht="15">
      <c r="A59" s="199"/>
      <c r="B59" s="14">
        <v>3</v>
      </c>
      <c r="D59" s="14" t="s">
        <v>160</v>
      </c>
    </row>
  </sheetData>
  <sheetProtection password="C085" sheet="1" objects="1" scenarios="1" formatRows="0"/>
  <conditionalFormatting sqref="E15:J54">
    <cfRule type="expression" priority="1" dxfId="0" stopIfTrue="1">
      <formula>E15&gt;E$11</formula>
    </cfRule>
  </conditionalFormatting>
  <conditionalFormatting sqref="D6 E5 K1 O1">
    <cfRule type="expression" priority="2" dxfId="0" stopIfTrue="1">
      <formula>LEN(TRIM(D1))=0</formula>
    </cfRule>
  </conditionalFormatting>
  <conditionalFormatting sqref="C15:C54">
    <cfRule type="expression" priority="3" dxfId="0" stopIfTrue="1">
      <formula>AND(SUM($D15:$N15)&lt;&gt;0,$C15="")</formula>
    </cfRule>
  </conditionalFormatting>
  <conditionalFormatting sqref="D15:J54">
    <cfRule type="expression" priority="4" dxfId="0" stopIfTrue="1">
      <formula>AND($B15&lt;&gt;"",$C15="да",$D15="")</formula>
    </cfRule>
    <cfRule type="expression" priority="5" dxfId="6" stopIfTrue="1">
      <formula>AND(SUM($D15)=0,COUNTA($E15:$N15)&gt;0)</formula>
    </cfRule>
  </conditionalFormatting>
  <conditionalFormatting sqref="K15:L54">
    <cfRule type="expression" priority="6" dxfId="0" stopIfTrue="1">
      <formula>K15&gt;K$11</formula>
    </cfRule>
  </conditionalFormatting>
  <conditionalFormatting sqref="K15:L54">
    <cfRule type="expression" priority="7" dxfId="0" stopIfTrue="1">
      <formula>AND($B15&lt;&gt;"",$C15="да",$D15="")</formula>
    </cfRule>
    <cfRule type="expression" priority="8" dxfId="6" stopIfTrue="1">
      <formula>AND(SUM($D15)=0,COUNTA($E15:$N15)&gt;0)</formula>
    </cfRule>
  </conditionalFormatting>
  <conditionalFormatting sqref="M15:N54">
    <cfRule type="expression" priority="9" dxfId="0" stopIfTrue="1">
      <formula>M15&gt;M$11</formula>
    </cfRule>
  </conditionalFormatting>
  <conditionalFormatting sqref="M15:N54">
    <cfRule type="expression" priority="10" dxfId="0" stopIfTrue="1">
      <formula>AND($B15&lt;&gt;"",$C15="да",$D15="")</formula>
    </cfRule>
    <cfRule type="expression" priority="11" dxfId="6" stopIfTrue="1">
      <formula>AND(SUM($D15)=0,COUNTA($E15:$N15)&gt;0)</formula>
    </cfRule>
  </conditionalFormatting>
  <dataValidations count="5">
    <dataValidation allowBlank="1" showInputMessage="1" showErrorMessage="1" prompt="Укажите наименование образовательной организации, например, СОШ №3" sqref="O1">
      <formula1>0</formula1>
      <formula2>0</formula2>
    </dataValidation>
    <dataValidation allowBlank="1" prompt="Укажите класс с литерой (если есть)" sqref="K1 M1">
      <formula1>0</formula1>
      <formula2>0</formula2>
    </dataValidation>
    <dataValidation type="whole" allowBlank="1" showErrorMessage="1" sqref="E15:N54">
      <formula1>0</formula1>
      <formula2>E$11</formula2>
    </dataValidation>
    <dataValidation errorStyle="warning" type="list" allowBlank="1" showErrorMessage="1" sqref="C15:C54">
      <formula1>"да,нет"</formula1>
      <formula2>0</formula2>
    </dataValidation>
    <dataValidation type="list" allowBlank="1" showInputMessage="1" showErrorMessage="1" promptTitle="Введите тип класса" prompt="общ - общеобразовательный класс;&#10;про - профильный по предмету данной КДР;&#10;лиц - лицейский класс;&#10;лицпро - лицейский класс с профилем по предмету КДР;&#10;гим - гимназический класс;&#10;гимпро - гимназический класс с профилем по предмету КДР" sqref="D6">
      <formula1>$R$3:$R$9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2019-03-27T17:22:31Z</dcterms:modified>
  <cp:category/>
  <cp:version/>
  <cp:contentType/>
  <cp:contentStatus/>
  <cp:revision>1</cp:revision>
</cp:coreProperties>
</file>